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0" windowWidth="15480" windowHeight="11580" activeTab="0"/>
  </bookViews>
  <sheets>
    <sheet name="Лист1" sheetId="1" r:id="rId1"/>
  </sheets>
  <definedNames>
    <definedName name="_xlnm._FilterDatabase" localSheetId="0" hidden="1">'Лист1'!$A$10:$I$117</definedName>
    <definedName name="_xlnm.Print_Titles" localSheetId="0">'Лист1'!$9:$10</definedName>
    <definedName name="_xlnm.Print_Area" localSheetId="0">'Лист1'!$A$1:$H$117</definedName>
  </definedNames>
  <calcPr fullCalcOnLoad="1"/>
</workbook>
</file>

<file path=xl/sharedStrings.xml><?xml version="1.0" encoding="utf-8"?>
<sst xmlns="http://schemas.openxmlformats.org/spreadsheetml/2006/main" count="585" uniqueCount="263">
  <si>
    <t>Всего</t>
  </si>
  <si>
    <t>Целевая статья</t>
  </si>
  <si>
    <t>Вид расходов</t>
  </si>
  <si>
    <t>1</t>
  </si>
  <si>
    <t>2</t>
  </si>
  <si>
    <t>500</t>
  </si>
  <si>
    <t>3</t>
  </si>
  <si>
    <t>4</t>
  </si>
  <si>
    <t>5</t>
  </si>
  <si>
    <t>6</t>
  </si>
  <si>
    <t>7</t>
  </si>
  <si>
    <t>0100</t>
  </si>
  <si>
    <t>Межбюджетные трансферты</t>
  </si>
  <si>
    <t>1100</t>
  </si>
  <si>
    <t>Иные межбюджетные трансферты</t>
  </si>
  <si>
    <t>540</t>
  </si>
  <si>
    <t>0200</t>
  </si>
  <si>
    <t>240</t>
  </si>
  <si>
    <t>600</t>
  </si>
  <si>
    <t>0203</t>
  </si>
  <si>
    <t>1400</t>
  </si>
  <si>
    <t>1403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</si>
  <si>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</si>
  <si>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</si>
  <si>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</si>
  <si>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</si>
  <si>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610</t>
  </si>
  <si>
    <t>1101</t>
  </si>
  <si>
    <t>Приложение 7</t>
  </si>
  <si>
    <t>Другие общегосударственные вопросы</t>
  </si>
  <si>
    <t>0102</t>
  </si>
  <si>
    <t>0104</t>
  </si>
  <si>
    <t>0500</t>
  </si>
  <si>
    <t>100</t>
  </si>
  <si>
    <t>110</t>
  </si>
  <si>
    <t>120</t>
  </si>
  <si>
    <t>200</t>
  </si>
  <si>
    <t>Физическая культура</t>
  </si>
  <si>
    <t>Прочие межбюджетные трансферты общего характера</t>
  </si>
  <si>
    <t>0800</t>
  </si>
  <si>
    <t>Культура</t>
  </si>
  <si>
    <t>0801</t>
  </si>
  <si>
    <t>ОБЩЕГОСУДАРСТВЕННЫЕ ВОПРОСЫ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</si>
  <si>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</si>
  <si>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</si>
  <si>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</si>
  <si>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Расходы на выплаты персоналу казенных учреждений</t>
  </si>
  <si>
    <t>Субсидии бюджетным учреждениям</t>
  </si>
  <si>
    <t>ЖИЛИЩНО-КОММУНАЛЬНОЕ ХОЗЯЙСТВО</t>
  </si>
  <si>
    <t>ФИЗИЧЕСКАЯ КУЛЬТУРА И СПОРТ</t>
  </si>
  <si>
    <t>0503</t>
  </si>
  <si>
    <t>Раздел, подраздел</t>
  </si>
  <si>
    <t>802</t>
  </si>
  <si>
    <t>Функционирование высшего должностного лица   муниципального образования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</si>
  <si>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</si>
  <si>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</si>
  <si>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</si>
  <si>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</si>
  <si>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</si>
  <si>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</si>
  <si>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</si>
  <si>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</si>
  <si>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</si>
  <si>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Руководство и управление в сфере установленных функций органов муниципальной власти в рамках непрограммных расходов </t>
  </si>
  <si>
    <t>18</t>
  </si>
  <si>
    <t>19</t>
  </si>
  <si>
    <t>20</t>
  </si>
  <si>
    <t>21</t>
  </si>
  <si>
    <t>22</t>
  </si>
  <si>
    <t>23</t>
  </si>
  <si>
    <t>Функционирование  мобилизационной и вневоенной подготовки</t>
  </si>
  <si>
    <t>Обеспечение деятельности (оказание услуг) подведомственных учреждений в рамках непрограммных расходов мобилизационной и вневоенной подготовки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</si>
  <si>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</si>
  <si>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</si>
  <si>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</si>
  <si>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</si>
  <si>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</si>
  <si>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</si>
  <si>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</si>
  <si>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</si>
  <si>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</si>
  <si>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</si>
  <si>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47</t>
  </si>
  <si>
    <t>48</t>
  </si>
  <si>
    <t>50</t>
  </si>
  <si>
    <t>51</t>
  </si>
  <si>
    <t>52</t>
  </si>
  <si>
    <t>54</t>
  </si>
  <si>
    <t>55</t>
  </si>
  <si>
    <t>56</t>
  </si>
  <si>
    <t>57</t>
  </si>
  <si>
    <t>58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</si>
  <si>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</si>
  <si>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</si>
  <si>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</si>
  <si>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</si>
  <si>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</si>
  <si>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</si>
  <si>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</si>
  <si>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</si>
  <si>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</si>
  <si>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/>
  </si>
  <si>
    <t>Непрограммные расходы  на осуществление деятельности казенных учреждений (бухгалтерия, обслуживание тех персоналов)</t>
  </si>
  <si>
    <t>Функционирование  деятельности казенных учреждений (бухгалтерия, обслуживание тех персоналов)</t>
  </si>
  <si>
    <t>Непрограммные расходы отдельных органов исполнительной власти</t>
  </si>
  <si>
    <t>76</t>
  </si>
  <si>
    <t>77</t>
  </si>
  <si>
    <t>78</t>
  </si>
  <si>
    <t>79</t>
  </si>
  <si>
    <t>85</t>
  </si>
  <si>
    <t>86</t>
  </si>
  <si>
    <t>Осуществление первичного воинского учета где отсутствуют военные коммисариаты</t>
  </si>
  <si>
    <t>Администрация Лебяженского сельсовета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</si>
  <si>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</si>
  <si>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</si>
  <si>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</si>
  <si>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Непрограммные расходы администрации Лебяженского сельсовета</t>
  </si>
  <si>
    <t xml:space="preserve">Функционирование   Администрации Лебяженского сельсовета </t>
  </si>
  <si>
    <t>руководство и управление в сфере установленного финансовым органом муниципальной власти в рамках непрограмных расходов администрации Лебяженского сельсовета</t>
  </si>
  <si>
    <t>Непрограмные расходы в организации общественных работ для безработных граждан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</si>
  <si>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подпрограммы "Активная политика занятости населения и социальная поддержка безработных граждан"</t>
  </si>
  <si>
    <t xml:space="preserve"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  </t>
  </si>
  <si>
    <t>Непрограмные расходы по созданию и обеспечению деятельности административных комиссий органов местного самоуправления</t>
  </si>
  <si>
    <t>Расходы на выполнение полномочий по созданию и обеспечению деятельности административных комиссий в рамках непрограмных расходов органов местного самоуправления</t>
  </si>
  <si>
    <t>9</t>
  </si>
  <si>
    <t>24</t>
  </si>
  <si>
    <t>25</t>
  </si>
  <si>
    <t>26</t>
  </si>
  <si>
    <t>27</t>
  </si>
  <si>
    <t>28</t>
  </si>
  <si>
    <t>29</t>
  </si>
  <si>
    <t>30</t>
  </si>
  <si>
    <t>31</t>
  </si>
  <si>
    <t>37</t>
  </si>
  <si>
    <t>43</t>
  </si>
  <si>
    <t>44</t>
  </si>
  <si>
    <t>45</t>
  </si>
  <si>
    <t>46</t>
  </si>
  <si>
    <t>80</t>
  </si>
  <si>
    <t>81</t>
  </si>
  <si>
    <t>82</t>
  </si>
  <si>
    <t>83</t>
  </si>
  <si>
    <t>84</t>
  </si>
  <si>
    <t>87</t>
  </si>
  <si>
    <t>Условно утвержденные расходы</t>
  </si>
  <si>
    <t>88</t>
  </si>
  <si>
    <t>Ведомственная структура расходов   бюджета М.О. Лебяженский сельсовет</t>
  </si>
  <si>
    <t>Непрограммные расходы  на наделение органов местного самоуправления полномочиями в области ведения библиотечного дела</t>
  </si>
  <si>
    <t>(рублей)</t>
  </si>
  <si>
    <t>Резервные фонды</t>
  </si>
  <si>
    <t>0111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</si>
  <si>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</si>
  <si>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</si>
  <si>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</si>
  <si>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НАЦИОНАЛЬНАЯ БЕЗОПАСНОСТЬ И ПРАВООХРАНИТЕЛЬНАЯ ДЕЯТЕЛЬНОСТЬ</t>
  </si>
  <si>
    <t>0300</t>
  </si>
  <si>
    <t>Другие вопросы в области наиональной безапасности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</si>
  <si>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</si>
  <si>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</si>
  <si>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</si>
  <si>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</si>
  <si>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Непрограмные расходы органов местного самоуправления</t>
  </si>
  <si>
    <t>Жилищное хозяйство</t>
  </si>
  <si>
    <t>0501</t>
  </si>
  <si>
    <t>60</t>
  </si>
  <si>
    <t>61</t>
  </si>
  <si>
    <t>62</t>
  </si>
  <si>
    <t>63</t>
  </si>
  <si>
    <t>64</t>
  </si>
  <si>
    <t>75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</si>
  <si>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</si>
  <si>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</si>
  <si>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</si>
  <si>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</si>
  <si>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</si>
  <si>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</si>
  <si>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</si>
  <si>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</si>
  <si>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</si>
  <si>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</si>
  <si>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</si>
  <si>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</si>
  <si>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</si>
  <si>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</si>
  <si>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Сумма на 2017 год</t>
  </si>
  <si>
    <t xml:space="preserve"> 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</si>
  <si>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Облагораживание территории поселения, ремонт скверов, кладбища, объектов культурного наследия (памятники) в рамках 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</si>
  <si>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</si>
  <si>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Расходы на выплаты персоналу  казенных  учреждений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</si>
  <si>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Организация освещения улиц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</si>
  <si>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Прочие мероприятия по благоустройству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</si>
  <si>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</si>
  <si>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t xml:space="preserve">Обеспечение сохранности, модернизация и развитие сети внутрипоселенческих дорог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</si>
  <si>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r>
      <rPr>
        <b/>
        <sz val="12"/>
        <rFont val="Times New Roman"/>
        <family val="1"/>
      </rPr>
      <t xml:space="preserve">Мероприятие  </t>
    </r>
    <r>
      <rPr>
        <sz val="12"/>
        <rFont val="Times New Roman"/>
        <family val="1"/>
      </rPr>
      <t>Организация содержания мест захоронения</t>
    </r>
  </si>
  <si>
    <t xml:space="preserve">Непрограмные расходы органов местного самоуправления, наделенных полномочиями в области обеспечения муниципальных нужд поселения </t>
  </si>
  <si>
    <r>
      <rPr>
        <b/>
        <sz val="12"/>
        <rFont val="Times New Roman"/>
        <family val="1"/>
      </rPr>
      <t>подпрограмма 1</t>
    </r>
    <r>
      <rPr>
        <sz val="12"/>
        <rFont val="Times New Roman"/>
        <family val="1"/>
      </rPr>
      <t xml:space="preserve">  "Поддержка исскуства и народного творчества"</t>
    </r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</si>
  <si>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 Лебяженского сельсовета". </t>
  </si>
  <si>
    <t>Непрграмные расходы органов местного самоуправления, наделенных полномочиями в области физической культуры</t>
  </si>
  <si>
    <t>на плановый период 2017-2018 годов</t>
  </si>
  <si>
    <t>Сумма на 2018 год</t>
  </si>
  <si>
    <t>7600000000</t>
  </si>
  <si>
    <t>7640000000</t>
  </si>
  <si>
    <t>7640000210</t>
  </si>
  <si>
    <t>7640000590</t>
  </si>
  <si>
    <t>7640081730</t>
  </si>
  <si>
    <t>7640075140</t>
  </si>
  <si>
    <t>7640051180</t>
  </si>
  <si>
    <t>7640081750</t>
  </si>
  <si>
    <t>7640081610</t>
  </si>
  <si>
    <t>7640081630</t>
  </si>
  <si>
    <t>0100000000</t>
  </si>
  <si>
    <t>0110000000</t>
  </si>
  <si>
    <t>0110081510</t>
  </si>
  <si>
    <t>0120000000</t>
  </si>
  <si>
    <t>0120081520</t>
  </si>
  <si>
    <t>0130000000</t>
  </si>
  <si>
    <t>0130081530</t>
  </si>
  <si>
    <t>0140000000</t>
  </si>
  <si>
    <t>0140081540</t>
  </si>
  <si>
    <t>7640081740</t>
  </si>
  <si>
    <t>0200000000</t>
  </si>
  <si>
    <t>0210000000</t>
  </si>
  <si>
    <t>0210081590</t>
  </si>
  <si>
    <t>7640081570</t>
  </si>
  <si>
    <t>7640081580</t>
  </si>
  <si>
    <t>7640081590</t>
  </si>
  <si>
    <t>Обеспечение пожарной безопасности</t>
  </si>
  <si>
    <t>0310</t>
  </si>
  <si>
    <t>7640081790</t>
  </si>
  <si>
    <t>104</t>
  </si>
  <si>
    <t>105</t>
  </si>
  <si>
    <t>106</t>
  </si>
  <si>
    <t>107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</si>
  <si>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</si>
  <si>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</si>
  <si>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</si>
  <si>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</si>
  <si>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ОБРАЗОВАНИЕ</t>
  </si>
  <si>
    <t>0700</t>
  </si>
  <si>
    <t>Молодежная политика и оздоровление детей</t>
  </si>
  <si>
    <t>0707</t>
  </si>
  <si>
    <t>7640081560</t>
  </si>
  <si>
    <t>49</t>
  </si>
  <si>
    <t>53</t>
  </si>
  <si>
    <t>59</t>
  </si>
  <si>
    <t>65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</si>
  <si>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</si>
  <si>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</si>
  <si>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</si>
  <si>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</si>
  <si>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Закупка товаров, работ и услуг для  обеспечения государственных (муниципальных) 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</si>
  <si>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</si>
  <si>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обеспечения государственных (муниципальных) 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</si>
  <si>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</si>
  <si>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</si>
  <si>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</si>
  <si>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</si>
  <si>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(муниципальных нужд)</t>
  </si>
  <si>
    <t>Закупка товаров, работ и услуг для обеспечения государственных (муниципальных) нужд</t>
  </si>
  <si>
    <t>Муниципальная программа "Содействие развитию культуры на территории Муниципального образования Лебяженский сельсовет" на 2016-2018 годы.</t>
  </si>
  <si>
    <t xml:space="preserve">Муниципальная программа Лебяженского сельсовета  "Организация комплексного благоустройства територии  Муниципального образования Лебяженский сельсовет" на 2016-2018годы. </t>
  </si>
  <si>
    <t>к решению "О бюджете Муниципального образования Лебяженский сельсовет на 2016год и плановый период 2017-2018 годов"</t>
  </si>
  <si>
    <t>от 21.12.2015г.№5-16-р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</si>
</sst>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53" applyFont="1" applyFill="1" applyAlignment="1">
      <alignment horizontal="right"/>
      <protection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vertical="top" wrapText="1"/>
    </xf>
    <xf numFmtId="2" fontId="10" fillId="33" borderId="10" xfId="0" applyNumberFormat="1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8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top"/>
    </xf>
    <xf numFmtId="0" fontId="2" fillId="0" borderId="0" xfId="52" applyFont="1" applyFill="1" applyAlignment="1">
      <alignment horizontal="right" wrapText="1"/>
      <protection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SheetLayoutView="100" workbookViewId="0" topLeftCell="A1">
      <selection activeCell="H81" sqref="H81"/>
    </sheetView>
  </sheetViews>
  <sheetFormatPr defaultColWidth="9.00390625" defaultRowHeight="12.75"/>
  <cols>
    <col min="1" max="1" width="7.25390625" style="9" customWidth="1"/>
    <col min="2" max="2" width="56.75390625" style="10" customWidth="1"/>
    <col min="3" max="3" width="11.75390625" style="11" customWidth="1"/>
    <col min="4" max="4" width="11.625" style="11" customWidth="1"/>
    <col min="5" max="5" width="12.125" style="11" customWidth="1"/>
    <col min="6" max="6" width="9.875" style="11" customWidth="1"/>
    <col min="7" max="7" width="13.875" style="8" customWidth="1"/>
    <col min="8" max="8" width="14.25390625" style="8" customWidth="1"/>
    <col min="9" max="9" width="5.25390625" style="8" customWidth="1"/>
    <col min="10" max="16384" width="9.125" style="8" customWidth="1"/>
  </cols>
  <sheetData>
    <row r="1" spans="1:8" ht="12.75">
      <c r="A1" s="3"/>
      <c r="B1" s="4"/>
      <c r="C1" s="5"/>
      <c r="D1" s="5"/>
      <c r="E1" s="5"/>
      <c r="F1" s="5"/>
      <c r="G1" s="6"/>
      <c r="H1" s="7" t="s">
        <v>28</v>
      </c>
    </row>
    <row r="2" spans="7:8" ht="66.75" customHeight="1">
      <c r="G2" s="65" t="s">
        <v>261</v>
      </c>
      <c r="H2" s="65"/>
    </row>
    <row r="3" spans="7:8" ht="13.5" customHeight="1">
      <c r="G3" s="13"/>
      <c r="H3" s="22" t="s">
        <v>262</v>
      </c>
    </row>
    <row r="4" spans="7:8" ht="12.75">
      <c r="G4" s="14"/>
      <c r="H4" s="14"/>
    </row>
    <row r="5" spans="1:8" ht="12.75">
      <c r="A5" s="66" t="s">
        <v>146</v>
      </c>
      <c r="B5" s="66"/>
      <c r="C5" s="66"/>
      <c r="D5" s="66"/>
      <c r="E5" s="66"/>
      <c r="F5" s="66"/>
      <c r="G5" s="66"/>
      <c r="H5" s="66"/>
    </row>
    <row r="6" spans="1:8" ht="12.75">
      <c r="A6" s="66" t="s">
        <v>198</v>
      </c>
      <c r="B6" s="66"/>
      <c r="C6" s="66"/>
      <c r="D6" s="66"/>
      <c r="E6" s="66"/>
      <c r="F6" s="66"/>
      <c r="G6" s="66"/>
      <c r="H6" s="66"/>
    </row>
    <row r="7" spans="1:8" ht="12.75">
      <c r="A7" s="16"/>
      <c r="B7" s="17"/>
      <c r="C7" s="15"/>
      <c r="D7" s="15"/>
      <c r="E7" s="15"/>
      <c r="F7" s="15"/>
      <c r="G7" s="15"/>
      <c r="H7" s="15"/>
    </row>
    <row r="8" spans="2:8" ht="12.75">
      <c r="B8" s="1"/>
      <c r="C8" s="2"/>
      <c r="D8" s="2"/>
      <c r="E8" s="2"/>
      <c r="F8" s="2"/>
      <c r="G8" s="12"/>
      <c r="H8" s="12" t="s">
        <v>148</v>
      </c>
    </row>
    <row r="9" spans="1:8" ht="25.5">
      <c r="A9" s="18" t="s">
        <v>23</v>
      </c>
      <c r="B9" s="18" t="s">
        <v>24</v>
      </c>
      <c r="C9" s="19" t="s">
        <v>25</v>
      </c>
      <c r="D9" s="19" t="s">
        <v>51</v>
      </c>
      <c r="E9" s="19" t="s">
        <v>1</v>
      </c>
      <c r="F9" s="19" t="s">
        <v>2</v>
      </c>
      <c r="G9" s="20" t="s">
        <v>184</v>
      </c>
      <c r="H9" s="20" t="s">
        <v>199</v>
      </c>
    </row>
    <row r="10" spans="1:8" ht="12.75">
      <c r="A10" s="21"/>
      <c r="B10" s="18" t="s">
        <v>3</v>
      </c>
      <c r="C10" s="19" t="s">
        <v>4</v>
      </c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</row>
    <row r="11" spans="1:8" s="25" customFormat="1" ht="18.75" customHeight="1">
      <c r="A11" s="23" t="s">
        <v>3</v>
      </c>
      <c r="B11" s="24" t="s">
        <v>112</v>
      </c>
      <c r="C11" s="23" t="s">
        <v>52</v>
      </c>
      <c r="D11" s="23" t="s">
        <v>101</v>
      </c>
      <c r="E11" s="23" t="s">
        <v>101</v>
      </c>
      <c r="F11" s="23" t="s">
        <v>101</v>
      </c>
      <c r="G11" s="32">
        <f>G117</f>
        <v>8645703</v>
      </c>
      <c r="H11" s="32">
        <f>H117</f>
        <v>8995811</v>
      </c>
    </row>
    <row r="12" spans="1:8" s="25" customFormat="1" ht="18.75" customHeight="1">
      <c r="A12" s="23" t="s">
        <v>4</v>
      </c>
      <c r="B12" s="24" t="s">
        <v>42</v>
      </c>
      <c r="C12" s="23" t="s">
        <v>52</v>
      </c>
      <c r="D12" s="23" t="s">
        <v>11</v>
      </c>
      <c r="E12" s="26"/>
      <c r="F12" s="23" t="s">
        <v>101</v>
      </c>
      <c r="G12" s="59">
        <f>G13+G19+G31+K41+G27</f>
        <v>3215296.78</v>
      </c>
      <c r="H12" s="59">
        <f>H13+H19+H31+L41+H27</f>
        <v>3215296.78</v>
      </c>
    </row>
    <row r="13" spans="1:8" s="27" customFormat="1" ht="18.75" customHeight="1">
      <c r="A13" s="23" t="s">
        <v>6</v>
      </c>
      <c r="B13" s="33" t="s">
        <v>53</v>
      </c>
      <c r="C13" s="23" t="s">
        <v>52</v>
      </c>
      <c r="D13" s="23" t="s">
        <v>30</v>
      </c>
      <c r="E13" s="26"/>
      <c r="F13" s="23" t="s">
        <v>101</v>
      </c>
      <c r="G13" s="32">
        <f aca="true" t="shared" si="0" ref="G13:H17">G14</f>
        <v>490168.63</v>
      </c>
      <c r="H13" s="32">
        <f t="shared" si="0"/>
        <v>490168.63</v>
      </c>
    </row>
    <row r="14" spans="1:8" s="27" customFormat="1" ht="33" customHeight="1">
      <c r="A14" s="23" t="s">
        <v>7</v>
      </c>
      <c r="B14" s="28" t="s">
        <v>113</v>
      </c>
      <c r="C14" s="26" t="s">
        <v>52</v>
      </c>
      <c r="D14" s="26" t="s">
        <v>30</v>
      </c>
      <c r="E14" s="26" t="s">
        <v>200</v>
      </c>
      <c r="F14" s="26" t="s">
        <v>101</v>
      </c>
      <c r="G14" s="34">
        <f t="shared" si="0"/>
        <v>490168.63</v>
      </c>
      <c r="H14" s="34">
        <f t="shared" si="0"/>
        <v>490168.63</v>
      </c>
    </row>
    <row r="15" spans="1:8" s="27" customFormat="1" ht="33" customHeight="1">
      <c r="A15" s="23" t="s">
        <v>8</v>
      </c>
      <c r="B15" s="28" t="s">
        <v>114</v>
      </c>
      <c r="C15" s="26" t="s">
        <v>52</v>
      </c>
      <c r="D15" s="26" t="s">
        <v>30</v>
      </c>
      <c r="E15" s="26" t="s">
        <v>201</v>
      </c>
      <c r="F15" s="26"/>
      <c r="G15" s="34">
        <f t="shared" si="0"/>
        <v>490168.63</v>
      </c>
      <c r="H15" s="34">
        <f t="shared" si="0"/>
        <v>490168.63</v>
      </c>
    </row>
    <row r="16" spans="1:8" s="27" customFormat="1" ht="63.75" customHeight="1">
      <c r="A16" s="23" t="s">
        <v>9</v>
      </c>
      <c r="B16" s="28" t="s">
        <v>115</v>
      </c>
      <c r="C16" s="26" t="s">
        <v>52</v>
      </c>
      <c r="D16" s="26" t="s">
        <v>30</v>
      </c>
      <c r="E16" s="26" t="s">
        <v>202</v>
      </c>
      <c r="F16" s="26" t="s">
        <v>101</v>
      </c>
      <c r="G16" s="34">
        <f t="shared" si="0"/>
        <v>490168.63</v>
      </c>
      <c r="H16" s="34">
        <f t="shared" si="0"/>
        <v>490168.63</v>
      </c>
    </row>
    <row r="17" spans="1:8" s="27" customFormat="1" ht="80.25" customHeight="1">
      <c r="A17" s="23" t="s">
        <v>10</v>
      </c>
      <c r="B17" s="28" t="s">
        <v>246</v>
      </c>
      <c r="C17" s="26" t="s">
        <v>52</v>
      </c>
      <c r="D17" s="26" t="s">
        <v>30</v>
      </c>
      <c r="E17" s="26" t="s">
        <v>202</v>
      </c>
      <c r="F17" s="26" t="s">
        <v>33</v>
      </c>
      <c r="G17" s="34">
        <f t="shared" si="0"/>
        <v>490168.63</v>
      </c>
      <c r="H17" s="34">
        <f t="shared" si="0"/>
        <v>490168.63</v>
      </c>
    </row>
    <row r="18" spans="1:8" s="27" customFormat="1" ht="36.75" customHeight="1">
      <c r="A18" s="23" t="s">
        <v>54</v>
      </c>
      <c r="B18" s="28" t="s">
        <v>247</v>
      </c>
      <c r="C18" s="26" t="s">
        <v>52</v>
      </c>
      <c r="D18" s="26" t="s">
        <v>30</v>
      </c>
      <c r="E18" s="26" t="s">
        <v>202</v>
      </c>
      <c r="F18" s="26" t="s">
        <v>35</v>
      </c>
      <c r="G18" s="34">
        <v>490168.63</v>
      </c>
      <c r="H18" s="34">
        <v>490168.63</v>
      </c>
    </row>
    <row r="19" spans="1:8" s="27" customFormat="1" ht="47.25">
      <c r="A19" s="23" t="s">
        <v>124</v>
      </c>
      <c r="B19" s="24" t="s">
        <v>233</v>
      </c>
      <c r="C19" s="23" t="s">
        <v>52</v>
      </c>
      <c r="D19" s="23" t="s">
        <v>31</v>
      </c>
      <c r="E19" s="26"/>
      <c r="F19" s="23"/>
      <c r="G19" s="32">
        <f>G20</f>
        <v>1889962.7399999998</v>
      </c>
      <c r="H19" s="32">
        <f>H20</f>
        <v>1889962.7399999998</v>
      </c>
    </row>
    <row r="20" spans="1:8" s="27" customFormat="1" ht="32.25" customHeight="1">
      <c r="A20" s="23" t="s">
        <v>55</v>
      </c>
      <c r="B20" s="28" t="s">
        <v>116</v>
      </c>
      <c r="C20" s="26" t="s">
        <v>52</v>
      </c>
      <c r="D20" s="26" t="s">
        <v>31</v>
      </c>
      <c r="E20" s="26" t="s">
        <v>200</v>
      </c>
      <c r="F20" s="26" t="s">
        <v>101</v>
      </c>
      <c r="G20" s="34">
        <f>G21</f>
        <v>1889962.7399999998</v>
      </c>
      <c r="H20" s="34">
        <f>H21</f>
        <v>1889962.7399999998</v>
      </c>
    </row>
    <row r="21" spans="1:8" s="27" customFormat="1" ht="32.25" customHeight="1">
      <c r="A21" s="23" t="s">
        <v>56</v>
      </c>
      <c r="B21" s="28" t="s">
        <v>117</v>
      </c>
      <c r="C21" s="26" t="s">
        <v>52</v>
      </c>
      <c r="D21" s="26" t="s">
        <v>31</v>
      </c>
      <c r="E21" s="26" t="s">
        <v>201</v>
      </c>
      <c r="F21" s="26"/>
      <c r="G21" s="34">
        <f>SUM(G23:G24)</f>
        <v>1889962.7399999998</v>
      </c>
      <c r="H21" s="34">
        <f>SUM(H23:H24)</f>
        <v>1889962.7399999998</v>
      </c>
    </row>
    <row r="22" spans="1:8" s="27" customFormat="1" ht="79.5" customHeight="1">
      <c r="A22" s="23" t="s">
        <v>57</v>
      </c>
      <c r="B22" s="28" t="s">
        <v>246</v>
      </c>
      <c r="C22" s="26" t="s">
        <v>52</v>
      </c>
      <c r="D22" s="26" t="s">
        <v>31</v>
      </c>
      <c r="E22" s="26" t="s">
        <v>202</v>
      </c>
      <c r="F22" s="26" t="s">
        <v>33</v>
      </c>
      <c r="G22" s="34">
        <f>G23</f>
        <v>1339672.38</v>
      </c>
      <c r="H22" s="34">
        <f>H23</f>
        <v>1339672.38</v>
      </c>
    </row>
    <row r="23" spans="1:8" s="27" customFormat="1" ht="31.5" customHeight="1">
      <c r="A23" s="23" t="s">
        <v>58</v>
      </c>
      <c r="B23" s="28" t="s">
        <v>248</v>
      </c>
      <c r="C23" s="26" t="s">
        <v>52</v>
      </c>
      <c r="D23" s="26" t="s">
        <v>31</v>
      </c>
      <c r="E23" s="26" t="s">
        <v>202</v>
      </c>
      <c r="F23" s="26" t="s">
        <v>35</v>
      </c>
      <c r="G23" s="34">
        <v>1339672.38</v>
      </c>
      <c r="H23" s="34">
        <v>1339672.38</v>
      </c>
    </row>
    <row r="24" spans="1:8" s="27" customFormat="1" ht="63" customHeight="1">
      <c r="A24" s="23" t="s">
        <v>59</v>
      </c>
      <c r="B24" s="28" t="s">
        <v>118</v>
      </c>
      <c r="C24" s="26" t="s">
        <v>52</v>
      </c>
      <c r="D24" s="26" t="s">
        <v>31</v>
      </c>
      <c r="E24" s="26" t="s">
        <v>202</v>
      </c>
      <c r="F24" s="26"/>
      <c r="G24" s="34">
        <f>G25</f>
        <v>550290.36</v>
      </c>
      <c r="H24" s="34">
        <f>H25</f>
        <v>550290.36</v>
      </c>
    </row>
    <row r="25" spans="1:8" s="27" customFormat="1" ht="32.25" customHeight="1">
      <c r="A25" s="23" t="s">
        <v>60</v>
      </c>
      <c r="B25" s="28" t="s">
        <v>253</v>
      </c>
      <c r="C25" s="26" t="s">
        <v>52</v>
      </c>
      <c r="D25" s="26" t="s">
        <v>31</v>
      </c>
      <c r="E25" s="26" t="s">
        <v>202</v>
      </c>
      <c r="F25" s="26" t="s">
        <v>36</v>
      </c>
      <c r="G25" s="34">
        <f>G26</f>
        <v>550290.36</v>
      </c>
      <c r="H25" s="34">
        <f>H26</f>
        <v>550290.36</v>
      </c>
    </row>
    <row r="26" spans="1:8" s="27" customFormat="1" ht="32.25" customHeight="1">
      <c r="A26" s="23" t="s">
        <v>61</v>
      </c>
      <c r="B26" s="28" t="s">
        <v>255</v>
      </c>
      <c r="C26" s="26" t="s">
        <v>52</v>
      </c>
      <c r="D26" s="26" t="s">
        <v>31</v>
      </c>
      <c r="E26" s="26" t="s">
        <v>202</v>
      </c>
      <c r="F26" s="26" t="s">
        <v>17</v>
      </c>
      <c r="G26" s="34">
        <f>546790.36+3500</f>
        <v>550290.36</v>
      </c>
      <c r="H26" s="34">
        <f>546790.36+3500</f>
        <v>550290.36</v>
      </c>
    </row>
    <row r="27" spans="1:8" s="27" customFormat="1" ht="18" customHeight="1">
      <c r="A27" s="23" t="s">
        <v>62</v>
      </c>
      <c r="B27" s="24" t="s">
        <v>149</v>
      </c>
      <c r="C27" s="37" t="s">
        <v>52</v>
      </c>
      <c r="D27" s="37" t="s">
        <v>150</v>
      </c>
      <c r="E27" s="60"/>
      <c r="F27" s="38"/>
      <c r="G27" s="32">
        <f aca="true" t="shared" si="1" ref="G27:H29">G28</f>
        <v>20000</v>
      </c>
      <c r="H27" s="32">
        <f t="shared" si="1"/>
        <v>20000</v>
      </c>
    </row>
    <row r="28" spans="1:8" s="27" customFormat="1" ht="32.25" customHeight="1">
      <c r="A28" s="23" t="s">
        <v>64</v>
      </c>
      <c r="B28" s="28" t="s">
        <v>151</v>
      </c>
      <c r="C28" s="39" t="s">
        <v>52</v>
      </c>
      <c r="D28" s="39" t="s">
        <v>150</v>
      </c>
      <c r="E28" s="40"/>
      <c r="F28" s="41"/>
      <c r="G28" s="34">
        <f t="shared" si="1"/>
        <v>20000</v>
      </c>
      <c r="H28" s="34">
        <f t="shared" si="1"/>
        <v>20000</v>
      </c>
    </row>
    <row r="29" spans="1:8" s="27" customFormat="1" ht="18" customHeight="1">
      <c r="A29" s="23" t="s">
        <v>65</v>
      </c>
      <c r="B29" s="28" t="s">
        <v>152</v>
      </c>
      <c r="C29" s="39" t="s">
        <v>52</v>
      </c>
      <c r="D29" s="39" t="s">
        <v>150</v>
      </c>
      <c r="E29" s="40">
        <v>7640000000</v>
      </c>
      <c r="F29" s="42">
        <v>800</v>
      </c>
      <c r="G29" s="34">
        <f t="shared" si="1"/>
        <v>20000</v>
      </c>
      <c r="H29" s="34">
        <f t="shared" si="1"/>
        <v>20000</v>
      </c>
    </row>
    <row r="30" spans="1:8" s="27" customFormat="1" ht="17.25" customHeight="1">
      <c r="A30" s="23" t="s">
        <v>66</v>
      </c>
      <c r="B30" s="28" t="s">
        <v>153</v>
      </c>
      <c r="C30" s="39" t="s">
        <v>52</v>
      </c>
      <c r="D30" s="39" t="s">
        <v>150</v>
      </c>
      <c r="E30" s="40">
        <v>7640081710</v>
      </c>
      <c r="F30" s="42">
        <v>870</v>
      </c>
      <c r="G30" s="34">
        <v>20000</v>
      </c>
      <c r="H30" s="34">
        <v>20000</v>
      </c>
    </row>
    <row r="31" spans="1:8" s="27" customFormat="1" ht="18.75" customHeight="1">
      <c r="A31" s="23" t="s">
        <v>67</v>
      </c>
      <c r="B31" s="24" t="s">
        <v>29</v>
      </c>
      <c r="C31" s="23" t="s">
        <v>52</v>
      </c>
      <c r="D31" s="23" t="s">
        <v>22</v>
      </c>
      <c r="E31" s="26"/>
      <c r="F31" s="23"/>
      <c r="G31" s="32">
        <f>G32+G37+G41</f>
        <v>815165.41</v>
      </c>
      <c r="H31" s="32">
        <f>H32+H37+H41</f>
        <v>815165.41</v>
      </c>
    </row>
    <row r="32" spans="1:8" s="27" customFormat="1" ht="47.25" customHeight="1">
      <c r="A32" s="23" t="s">
        <v>68</v>
      </c>
      <c r="B32" s="24" t="s">
        <v>102</v>
      </c>
      <c r="C32" s="26" t="s">
        <v>52</v>
      </c>
      <c r="D32" s="26" t="s">
        <v>22</v>
      </c>
      <c r="E32" s="26" t="s">
        <v>200</v>
      </c>
      <c r="F32" s="26" t="s">
        <v>101</v>
      </c>
      <c r="G32" s="34">
        <f aca="true" t="shared" si="2" ref="G32:H35">G33</f>
        <v>755265.41</v>
      </c>
      <c r="H32" s="34">
        <f t="shared" si="2"/>
        <v>755265.41</v>
      </c>
    </row>
    <row r="33" spans="1:8" s="27" customFormat="1" ht="36.75" customHeight="1">
      <c r="A33" s="23" t="s">
        <v>69</v>
      </c>
      <c r="B33" s="28" t="s">
        <v>103</v>
      </c>
      <c r="C33" s="26" t="s">
        <v>52</v>
      </c>
      <c r="D33" s="26" t="s">
        <v>22</v>
      </c>
      <c r="E33" s="26" t="s">
        <v>201</v>
      </c>
      <c r="F33" s="26" t="s">
        <v>101</v>
      </c>
      <c r="G33" s="34">
        <f t="shared" si="2"/>
        <v>755265.41</v>
      </c>
      <c r="H33" s="34">
        <f t="shared" si="2"/>
        <v>755265.41</v>
      </c>
    </row>
    <row r="34" spans="1:8" s="27" customFormat="1" ht="50.25" customHeight="1">
      <c r="A34" s="23" t="s">
        <v>125</v>
      </c>
      <c r="B34" s="28" t="s">
        <v>63</v>
      </c>
      <c r="C34" s="26" t="s">
        <v>52</v>
      </c>
      <c r="D34" s="26" t="s">
        <v>22</v>
      </c>
      <c r="E34" s="26" t="s">
        <v>203</v>
      </c>
      <c r="F34" s="26" t="s">
        <v>101</v>
      </c>
      <c r="G34" s="34">
        <f t="shared" si="2"/>
        <v>755265.41</v>
      </c>
      <c r="H34" s="34">
        <f t="shared" si="2"/>
        <v>755265.41</v>
      </c>
    </row>
    <row r="35" spans="1:8" s="27" customFormat="1" ht="81" customHeight="1">
      <c r="A35" s="23" t="s">
        <v>126</v>
      </c>
      <c r="B35" s="28" t="s">
        <v>246</v>
      </c>
      <c r="C35" s="26" t="s">
        <v>52</v>
      </c>
      <c r="D35" s="26" t="s">
        <v>22</v>
      </c>
      <c r="E35" s="26" t="s">
        <v>203</v>
      </c>
      <c r="F35" s="26" t="s">
        <v>33</v>
      </c>
      <c r="G35" s="34">
        <f t="shared" si="2"/>
        <v>755265.41</v>
      </c>
      <c r="H35" s="34">
        <f t="shared" si="2"/>
        <v>755265.41</v>
      </c>
    </row>
    <row r="36" spans="1:8" s="27" customFormat="1" ht="21" customHeight="1">
      <c r="A36" s="23" t="s">
        <v>127</v>
      </c>
      <c r="B36" s="28" t="s">
        <v>188</v>
      </c>
      <c r="C36" s="26" t="s">
        <v>52</v>
      </c>
      <c r="D36" s="26" t="s">
        <v>22</v>
      </c>
      <c r="E36" s="26" t="s">
        <v>203</v>
      </c>
      <c r="F36" s="26" t="s">
        <v>34</v>
      </c>
      <c r="G36" s="34">
        <v>755265.41</v>
      </c>
      <c r="H36" s="34">
        <v>755265.41</v>
      </c>
    </row>
    <row r="37" spans="1:8" s="27" customFormat="1" ht="37.5" customHeight="1">
      <c r="A37" s="23" t="s">
        <v>128</v>
      </c>
      <c r="B37" s="24" t="s">
        <v>119</v>
      </c>
      <c r="C37" s="23" t="s">
        <v>52</v>
      </c>
      <c r="D37" s="23" t="s">
        <v>22</v>
      </c>
      <c r="E37" s="23" t="s">
        <v>200</v>
      </c>
      <c r="F37" s="23"/>
      <c r="G37" s="32">
        <f aca="true" t="shared" si="3" ref="G37:H39">G38</f>
        <v>55900</v>
      </c>
      <c r="H37" s="32">
        <f t="shared" si="3"/>
        <v>55900</v>
      </c>
    </row>
    <row r="38" spans="1:8" s="27" customFormat="1" ht="162" customHeight="1">
      <c r="A38" s="23" t="s">
        <v>129</v>
      </c>
      <c r="B38" s="28" t="s">
        <v>120</v>
      </c>
      <c r="C38" s="26" t="s">
        <v>52</v>
      </c>
      <c r="D38" s="26" t="s">
        <v>22</v>
      </c>
      <c r="E38" s="26" t="s">
        <v>201</v>
      </c>
      <c r="F38" s="26"/>
      <c r="G38" s="34">
        <f t="shared" si="3"/>
        <v>55900</v>
      </c>
      <c r="H38" s="34">
        <f t="shared" si="3"/>
        <v>55900</v>
      </c>
    </row>
    <row r="39" spans="1:8" s="27" customFormat="1" ht="79.5" customHeight="1">
      <c r="A39" s="23" t="s">
        <v>130</v>
      </c>
      <c r="B39" s="28" t="s">
        <v>246</v>
      </c>
      <c r="C39" s="26" t="s">
        <v>52</v>
      </c>
      <c r="D39" s="26" t="s">
        <v>22</v>
      </c>
      <c r="E39" s="26" t="s">
        <v>204</v>
      </c>
      <c r="F39" s="26" t="s">
        <v>33</v>
      </c>
      <c r="G39" s="34">
        <f t="shared" si="3"/>
        <v>55900</v>
      </c>
      <c r="H39" s="34">
        <f t="shared" si="3"/>
        <v>55900</v>
      </c>
    </row>
    <row r="40" spans="1:8" s="27" customFormat="1" ht="33" customHeight="1">
      <c r="A40" s="23" t="s">
        <v>131</v>
      </c>
      <c r="B40" s="28" t="s">
        <v>248</v>
      </c>
      <c r="C40" s="26" t="s">
        <v>52</v>
      </c>
      <c r="D40" s="26" t="s">
        <v>22</v>
      </c>
      <c r="E40" s="26" t="s">
        <v>204</v>
      </c>
      <c r="F40" s="26" t="s">
        <v>35</v>
      </c>
      <c r="G40" s="34">
        <v>55900</v>
      </c>
      <c r="H40" s="34">
        <v>55900</v>
      </c>
    </row>
    <row r="41" spans="1:8" s="27" customFormat="1" ht="51" customHeight="1">
      <c r="A41" s="23" t="s">
        <v>132</v>
      </c>
      <c r="B41" s="24" t="s">
        <v>122</v>
      </c>
      <c r="C41" s="23" t="s">
        <v>52</v>
      </c>
      <c r="D41" s="23" t="s">
        <v>22</v>
      </c>
      <c r="E41" s="23" t="s">
        <v>200</v>
      </c>
      <c r="F41" s="23"/>
      <c r="G41" s="32">
        <f aca="true" t="shared" si="4" ref="G41:H43">G42</f>
        <v>4000</v>
      </c>
      <c r="H41" s="32">
        <f t="shared" si="4"/>
        <v>4000</v>
      </c>
    </row>
    <row r="42" spans="1:8" s="27" customFormat="1" ht="64.5" customHeight="1">
      <c r="A42" s="23" t="s">
        <v>72</v>
      </c>
      <c r="B42" s="28" t="s">
        <v>123</v>
      </c>
      <c r="C42" s="26" t="s">
        <v>52</v>
      </c>
      <c r="D42" s="26" t="s">
        <v>22</v>
      </c>
      <c r="E42" s="26" t="s">
        <v>201</v>
      </c>
      <c r="F42" s="26"/>
      <c r="G42" s="34">
        <f t="shared" si="4"/>
        <v>4000</v>
      </c>
      <c r="H42" s="34">
        <f t="shared" si="4"/>
        <v>4000</v>
      </c>
    </row>
    <row r="43" spans="1:8" s="27" customFormat="1" ht="36.75" customHeight="1">
      <c r="A43" s="23" t="s">
        <v>73</v>
      </c>
      <c r="B43" s="28" t="s">
        <v>252</v>
      </c>
      <c r="C43" s="26" t="s">
        <v>52</v>
      </c>
      <c r="D43" s="26" t="s">
        <v>22</v>
      </c>
      <c r="E43" s="26" t="s">
        <v>205</v>
      </c>
      <c r="F43" s="26" t="s">
        <v>36</v>
      </c>
      <c r="G43" s="34">
        <f t="shared" si="4"/>
        <v>4000</v>
      </c>
      <c r="H43" s="34">
        <f t="shared" si="4"/>
        <v>4000</v>
      </c>
    </row>
    <row r="44" spans="1:8" s="27" customFormat="1" ht="33" customHeight="1">
      <c r="A44" s="23" t="s">
        <v>74</v>
      </c>
      <c r="B44" s="28" t="s">
        <v>249</v>
      </c>
      <c r="C44" s="26" t="s">
        <v>52</v>
      </c>
      <c r="D44" s="26" t="s">
        <v>22</v>
      </c>
      <c r="E44" s="26" t="s">
        <v>205</v>
      </c>
      <c r="F44" s="26" t="s">
        <v>17</v>
      </c>
      <c r="G44" s="34">
        <v>4000</v>
      </c>
      <c r="H44" s="34">
        <v>4000</v>
      </c>
    </row>
    <row r="45" spans="1:8" s="25" customFormat="1" ht="18.75" customHeight="1">
      <c r="A45" s="23" t="s">
        <v>75</v>
      </c>
      <c r="B45" s="24" t="s">
        <v>45</v>
      </c>
      <c r="C45" s="23" t="s">
        <v>52</v>
      </c>
      <c r="D45" s="23" t="s">
        <v>16</v>
      </c>
      <c r="E45" s="26"/>
      <c r="F45" s="23" t="s">
        <v>101</v>
      </c>
      <c r="G45" s="32">
        <f>G46</f>
        <v>93600</v>
      </c>
      <c r="H45" s="32">
        <f aca="true" t="shared" si="5" ref="G45:H48">H46</f>
        <v>93600</v>
      </c>
    </row>
    <row r="46" spans="1:8" s="27" customFormat="1" ht="18.75" customHeight="1">
      <c r="A46" s="23" t="s">
        <v>76</v>
      </c>
      <c r="B46" s="28" t="s">
        <v>234</v>
      </c>
      <c r="C46" s="26" t="s">
        <v>52</v>
      </c>
      <c r="D46" s="26" t="s">
        <v>19</v>
      </c>
      <c r="E46" s="26"/>
      <c r="F46" s="26" t="s">
        <v>101</v>
      </c>
      <c r="G46" s="34">
        <f t="shared" si="5"/>
        <v>93600</v>
      </c>
      <c r="H46" s="34">
        <f t="shared" si="5"/>
        <v>93600</v>
      </c>
    </row>
    <row r="47" spans="1:8" s="27" customFormat="1" ht="33.75" customHeight="1">
      <c r="A47" s="23" t="s">
        <v>133</v>
      </c>
      <c r="B47" s="28" t="s">
        <v>104</v>
      </c>
      <c r="C47" s="26" t="s">
        <v>52</v>
      </c>
      <c r="D47" s="26" t="s">
        <v>19</v>
      </c>
      <c r="E47" s="26" t="s">
        <v>200</v>
      </c>
      <c r="F47" s="26" t="s">
        <v>101</v>
      </c>
      <c r="G47" s="34">
        <f t="shared" si="5"/>
        <v>93600</v>
      </c>
      <c r="H47" s="34">
        <f t="shared" si="5"/>
        <v>93600</v>
      </c>
    </row>
    <row r="48" spans="1:8" s="27" customFormat="1" ht="36.75" customHeight="1">
      <c r="A48" s="23" t="s">
        <v>77</v>
      </c>
      <c r="B48" s="28" t="s">
        <v>70</v>
      </c>
      <c r="C48" s="26" t="s">
        <v>52</v>
      </c>
      <c r="D48" s="26" t="s">
        <v>19</v>
      </c>
      <c r="E48" s="26" t="s">
        <v>201</v>
      </c>
      <c r="F48" s="26" t="s">
        <v>101</v>
      </c>
      <c r="G48" s="34">
        <f t="shared" si="5"/>
        <v>93600</v>
      </c>
      <c r="H48" s="34">
        <f t="shared" si="5"/>
        <v>93600</v>
      </c>
    </row>
    <row r="49" spans="1:8" s="27" customFormat="1" ht="65.25" customHeight="1">
      <c r="A49" s="23" t="s">
        <v>78</v>
      </c>
      <c r="B49" s="28" t="s">
        <v>71</v>
      </c>
      <c r="C49" s="26" t="s">
        <v>52</v>
      </c>
      <c r="D49" s="26" t="s">
        <v>19</v>
      </c>
      <c r="E49" s="26" t="s">
        <v>206</v>
      </c>
      <c r="F49" s="26" t="s">
        <v>101</v>
      </c>
      <c r="G49" s="34">
        <f>G50+G53</f>
        <v>93600</v>
      </c>
      <c r="H49" s="34">
        <f>H50+H53</f>
        <v>93600</v>
      </c>
    </row>
    <row r="50" spans="1:8" s="27" customFormat="1" ht="81" customHeight="1">
      <c r="A50" s="23" t="s">
        <v>79</v>
      </c>
      <c r="B50" s="28" t="s">
        <v>246</v>
      </c>
      <c r="C50" s="26" t="s">
        <v>52</v>
      </c>
      <c r="D50" s="26" t="s">
        <v>19</v>
      </c>
      <c r="E50" s="26" t="s">
        <v>206</v>
      </c>
      <c r="F50" s="26" t="s">
        <v>33</v>
      </c>
      <c r="G50" s="34">
        <f>G51</f>
        <v>60379.89</v>
      </c>
      <c r="H50" s="34">
        <f>H51</f>
        <v>60379.89</v>
      </c>
    </row>
    <row r="51" spans="1:8" s="27" customFormat="1" ht="18" customHeight="1">
      <c r="A51" s="23" t="s">
        <v>80</v>
      </c>
      <c r="B51" s="28" t="s">
        <v>46</v>
      </c>
      <c r="C51" s="26" t="s">
        <v>52</v>
      </c>
      <c r="D51" s="26" t="s">
        <v>19</v>
      </c>
      <c r="E51" s="26" t="s">
        <v>206</v>
      </c>
      <c r="F51" s="26" t="s">
        <v>34</v>
      </c>
      <c r="G51" s="34">
        <v>60379.89</v>
      </c>
      <c r="H51" s="34">
        <v>60379.89</v>
      </c>
    </row>
    <row r="52" spans="1:8" s="27" customFormat="1" ht="33" customHeight="1">
      <c r="A52" s="23" t="s">
        <v>81</v>
      </c>
      <c r="B52" s="28" t="s">
        <v>111</v>
      </c>
      <c r="C52" s="26" t="s">
        <v>52</v>
      </c>
      <c r="D52" s="26" t="s">
        <v>19</v>
      </c>
      <c r="E52" s="26" t="s">
        <v>206</v>
      </c>
      <c r="F52" s="26"/>
      <c r="G52" s="34">
        <f>G53</f>
        <v>33220.11</v>
      </c>
      <c r="H52" s="34">
        <f>H53</f>
        <v>33220.11</v>
      </c>
    </row>
    <row r="53" spans="1:8" s="27" customFormat="1" ht="31.5" customHeight="1">
      <c r="A53" s="23" t="s">
        <v>134</v>
      </c>
      <c r="B53" s="28" t="s">
        <v>252</v>
      </c>
      <c r="C53" s="26" t="s">
        <v>52</v>
      </c>
      <c r="D53" s="26" t="s">
        <v>19</v>
      </c>
      <c r="E53" s="26" t="s">
        <v>206</v>
      </c>
      <c r="F53" s="26" t="s">
        <v>36</v>
      </c>
      <c r="G53" s="34">
        <f>G54</f>
        <v>33220.11</v>
      </c>
      <c r="H53" s="34">
        <f>H54</f>
        <v>33220.11</v>
      </c>
    </row>
    <row r="54" spans="1:10" s="27" customFormat="1" ht="30.75" customHeight="1">
      <c r="A54" s="23" t="s">
        <v>135</v>
      </c>
      <c r="B54" s="28" t="s">
        <v>249</v>
      </c>
      <c r="C54" s="26" t="s">
        <v>52</v>
      </c>
      <c r="D54" s="26" t="s">
        <v>19</v>
      </c>
      <c r="E54" s="26" t="s">
        <v>206</v>
      </c>
      <c r="F54" s="26" t="s">
        <v>17</v>
      </c>
      <c r="G54" s="34">
        <v>33220.11</v>
      </c>
      <c r="H54" s="34">
        <v>33220.11</v>
      </c>
      <c r="J54" s="58"/>
    </row>
    <row r="55" spans="1:8" s="27" customFormat="1" ht="30.75" customHeight="1">
      <c r="A55" s="23" t="s">
        <v>136</v>
      </c>
      <c r="B55" s="43" t="s">
        <v>154</v>
      </c>
      <c r="C55" s="44" t="s">
        <v>52</v>
      </c>
      <c r="D55" s="44" t="s">
        <v>155</v>
      </c>
      <c r="E55" s="23"/>
      <c r="F55" s="45"/>
      <c r="G55" s="46">
        <f>G56+G59</f>
        <v>21164</v>
      </c>
      <c r="H55" s="46">
        <f>H56+H59</f>
        <v>21164</v>
      </c>
    </row>
    <row r="56" spans="1:8" s="27" customFormat="1" ht="30.75" customHeight="1">
      <c r="A56" s="23" t="s">
        <v>137</v>
      </c>
      <c r="B56" s="43" t="s">
        <v>226</v>
      </c>
      <c r="C56" s="47" t="s">
        <v>52</v>
      </c>
      <c r="D56" s="47" t="s">
        <v>227</v>
      </c>
      <c r="E56" s="26"/>
      <c r="F56" s="62"/>
      <c r="G56" s="46">
        <f>G57</f>
        <v>16114</v>
      </c>
      <c r="H56" s="46">
        <f>H57</f>
        <v>16114</v>
      </c>
    </row>
    <row r="57" spans="1:8" s="27" customFormat="1" ht="30.75" customHeight="1">
      <c r="A57" s="23" t="s">
        <v>82</v>
      </c>
      <c r="B57" s="49" t="s">
        <v>252</v>
      </c>
      <c r="C57" s="47" t="s">
        <v>52</v>
      </c>
      <c r="D57" s="47" t="s">
        <v>227</v>
      </c>
      <c r="E57" s="26" t="s">
        <v>201</v>
      </c>
      <c r="F57" s="56" t="s">
        <v>36</v>
      </c>
      <c r="G57" s="48">
        <f>G58</f>
        <v>16114</v>
      </c>
      <c r="H57" s="48">
        <f>H58</f>
        <v>16114</v>
      </c>
    </row>
    <row r="58" spans="1:8" s="27" customFormat="1" ht="30.75" customHeight="1">
      <c r="A58" s="23" t="s">
        <v>83</v>
      </c>
      <c r="B58" s="49" t="s">
        <v>251</v>
      </c>
      <c r="C58" s="47" t="s">
        <v>52</v>
      </c>
      <c r="D58" s="47" t="s">
        <v>227</v>
      </c>
      <c r="E58" s="26" t="s">
        <v>228</v>
      </c>
      <c r="F58" s="56" t="s">
        <v>17</v>
      </c>
      <c r="G58" s="48">
        <v>16114</v>
      </c>
      <c r="H58" s="48">
        <v>16114</v>
      </c>
    </row>
    <row r="59" spans="1:8" s="27" customFormat="1" ht="30.75" customHeight="1">
      <c r="A59" s="23" t="s">
        <v>242</v>
      </c>
      <c r="B59" s="43" t="s">
        <v>156</v>
      </c>
      <c r="C59" s="47" t="s">
        <v>52</v>
      </c>
      <c r="D59" s="47" t="s">
        <v>157</v>
      </c>
      <c r="E59" s="53"/>
      <c r="F59" s="45"/>
      <c r="G59" s="46">
        <f>G60</f>
        <v>5050</v>
      </c>
      <c r="H59" s="46">
        <f>H60</f>
        <v>5050</v>
      </c>
    </row>
    <row r="60" spans="1:8" s="27" customFormat="1" ht="30.75" customHeight="1">
      <c r="A60" s="23" t="s">
        <v>84</v>
      </c>
      <c r="B60" s="49" t="s">
        <v>252</v>
      </c>
      <c r="C60" s="39" t="s">
        <v>52</v>
      </c>
      <c r="D60" s="39" t="s">
        <v>157</v>
      </c>
      <c r="E60" s="39" t="s">
        <v>201</v>
      </c>
      <c r="F60" s="39" t="s">
        <v>36</v>
      </c>
      <c r="G60" s="48">
        <f>G61</f>
        <v>5050</v>
      </c>
      <c r="H60" s="48">
        <f>H61</f>
        <v>5050</v>
      </c>
    </row>
    <row r="61" spans="1:8" s="27" customFormat="1" ht="30.75" customHeight="1">
      <c r="A61" s="23" t="s">
        <v>85</v>
      </c>
      <c r="B61" s="49" t="s">
        <v>251</v>
      </c>
      <c r="C61" s="39" t="s">
        <v>52</v>
      </c>
      <c r="D61" s="39" t="s">
        <v>157</v>
      </c>
      <c r="E61" s="39" t="s">
        <v>207</v>
      </c>
      <c r="F61" s="39" t="s">
        <v>17</v>
      </c>
      <c r="G61" s="48">
        <v>5050</v>
      </c>
      <c r="H61" s="48">
        <v>5050</v>
      </c>
    </row>
    <row r="62" spans="1:8" s="27" customFormat="1" ht="18.75" customHeight="1">
      <c r="A62" s="23" t="s">
        <v>86</v>
      </c>
      <c r="B62" s="43" t="s">
        <v>235</v>
      </c>
      <c r="C62" s="37" t="s">
        <v>52</v>
      </c>
      <c r="D62" s="37" t="s">
        <v>158</v>
      </c>
      <c r="E62" s="61"/>
      <c r="F62" s="50"/>
      <c r="G62" s="46">
        <f aca="true" t="shared" si="6" ref="G62:H65">G63</f>
        <v>115500</v>
      </c>
      <c r="H62" s="46">
        <f t="shared" si="6"/>
        <v>119300</v>
      </c>
    </row>
    <row r="63" spans="1:8" s="27" customFormat="1" ht="30.75" customHeight="1">
      <c r="A63" s="23" t="s">
        <v>243</v>
      </c>
      <c r="B63" s="43" t="s">
        <v>159</v>
      </c>
      <c r="C63" s="39" t="s">
        <v>52</v>
      </c>
      <c r="D63" s="39" t="s">
        <v>160</v>
      </c>
      <c r="E63" s="53"/>
      <c r="F63" s="51"/>
      <c r="G63" s="48">
        <f t="shared" si="6"/>
        <v>115500</v>
      </c>
      <c r="H63" s="48">
        <f t="shared" si="6"/>
        <v>119300</v>
      </c>
    </row>
    <row r="64" spans="1:8" s="27" customFormat="1" ht="30.75" customHeight="1">
      <c r="A64" s="23" t="s">
        <v>87</v>
      </c>
      <c r="B64" s="43" t="s">
        <v>161</v>
      </c>
      <c r="C64" s="39" t="s">
        <v>52</v>
      </c>
      <c r="D64" s="39" t="s">
        <v>160</v>
      </c>
      <c r="E64" s="39" t="s">
        <v>200</v>
      </c>
      <c r="F64" s="51"/>
      <c r="G64" s="48">
        <f t="shared" si="6"/>
        <v>115500</v>
      </c>
      <c r="H64" s="48">
        <f t="shared" si="6"/>
        <v>119300</v>
      </c>
    </row>
    <row r="65" spans="1:8" s="27" customFormat="1" ht="30.75" customHeight="1">
      <c r="A65" s="23" t="s">
        <v>88</v>
      </c>
      <c r="B65" s="49" t="s">
        <v>256</v>
      </c>
      <c r="C65" s="39" t="s">
        <v>52</v>
      </c>
      <c r="D65" s="39" t="s">
        <v>160</v>
      </c>
      <c r="E65" s="39" t="s">
        <v>201</v>
      </c>
      <c r="F65" s="51" t="s">
        <v>36</v>
      </c>
      <c r="G65" s="48">
        <f t="shared" si="6"/>
        <v>115500</v>
      </c>
      <c r="H65" s="48">
        <f t="shared" si="6"/>
        <v>119300</v>
      </c>
    </row>
    <row r="66" spans="1:8" s="27" customFormat="1" ht="30.75" customHeight="1">
      <c r="A66" s="23" t="s">
        <v>89</v>
      </c>
      <c r="B66" s="49" t="s">
        <v>249</v>
      </c>
      <c r="C66" s="39" t="s">
        <v>52</v>
      </c>
      <c r="D66" s="39" t="s">
        <v>160</v>
      </c>
      <c r="E66" s="39" t="s">
        <v>208</v>
      </c>
      <c r="F66" s="51" t="s">
        <v>17</v>
      </c>
      <c r="G66" s="48">
        <v>115500</v>
      </c>
      <c r="H66" s="48">
        <v>119300</v>
      </c>
    </row>
    <row r="67" spans="1:8" s="25" customFormat="1" ht="18.75" customHeight="1">
      <c r="A67" s="23" t="s">
        <v>90</v>
      </c>
      <c r="B67" s="24" t="s">
        <v>48</v>
      </c>
      <c r="C67" s="23" t="s">
        <v>52</v>
      </c>
      <c r="D67" s="23" t="s">
        <v>32</v>
      </c>
      <c r="E67" s="23"/>
      <c r="F67" s="23"/>
      <c r="G67" s="59">
        <f>G72+G68+G89</f>
        <v>837098.07</v>
      </c>
      <c r="H67" s="59">
        <f>H72+H68+H89</f>
        <v>952198.07</v>
      </c>
    </row>
    <row r="68" spans="1:8" s="25" customFormat="1" ht="18.75" customHeight="1">
      <c r="A68" s="23" t="s">
        <v>91</v>
      </c>
      <c r="B68" s="52" t="s">
        <v>162</v>
      </c>
      <c r="C68" s="53" t="s">
        <v>52</v>
      </c>
      <c r="D68" s="53" t="s">
        <v>163</v>
      </c>
      <c r="E68" s="53"/>
      <c r="F68" s="51"/>
      <c r="G68" s="46">
        <f aca="true" t="shared" si="7" ref="G68:H70">G69</f>
        <v>104887.48</v>
      </c>
      <c r="H68" s="46">
        <f t="shared" si="7"/>
        <v>104887.48</v>
      </c>
    </row>
    <row r="69" spans="1:8" s="25" customFormat="1" ht="18.75" customHeight="1">
      <c r="A69" s="23" t="s">
        <v>244</v>
      </c>
      <c r="B69" s="43" t="s">
        <v>161</v>
      </c>
      <c r="C69" s="53" t="s">
        <v>52</v>
      </c>
      <c r="D69" s="53" t="s">
        <v>163</v>
      </c>
      <c r="E69" s="39" t="s">
        <v>200</v>
      </c>
      <c r="F69" s="51"/>
      <c r="G69" s="48">
        <f t="shared" si="7"/>
        <v>104887.48</v>
      </c>
      <c r="H69" s="48">
        <f t="shared" si="7"/>
        <v>104887.48</v>
      </c>
    </row>
    <row r="70" spans="1:8" s="25" customFormat="1" ht="32.25" customHeight="1">
      <c r="A70" s="23" t="s">
        <v>164</v>
      </c>
      <c r="B70" s="49" t="s">
        <v>257</v>
      </c>
      <c r="C70" s="53" t="s">
        <v>52</v>
      </c>
      <c r="D70" s="53" t="s">
        <v>163</v>
      </c>
      <c r="E70" s="53" t="s">
        <v>201</v>
      </c>
      <c r="F70" s="51" t="s">
        <v>36</v>
      </c>
      <c r="G70" s="48">
        <f t="shared" si="7"/>
        <v>104887.48</v>
      </c>
      <c r="H70" s="48">
        <f t="shared" si="7"/>
        <v>104887.48</v>
      </c>
    </row>
    <row r="71" spans="1:8" s="25" customFormat="1" ht="34.5" customHeight="1">
      <c r="A71" s="23" t="s">
        <v>165</v>
      </c>
      <c r="B71" s="49" t="s">
        <v>251</v>
      </c>
      <c r="C71" s="53" t="s">
        <v>52</v>
      </c>
      <c r="D71" s="53" t="s">
        <v>163</v>
      </c>
      <c r="E71" s="53" t="s">
        <v>209</v>
      </c>
      <c r="F71" s="51" t="s">
        <v>17</v>
      </c>
      <c r="G71" s="48">
        <v>104887.48</v>
      </c>
      <c r="H71" s="48">
        <v>104887.48</v>
      </c>
    </row>
    <row r="72" spans="1:8" s="27" customFormat="1" ht="82.5" customHeight="1">
      <c r="A72" s="23" t="s">
        <v>166</v>
      </c>
      <c r="B72" s="24" t="s">
        <v>260</v>
      </c>
      <c r="C72" s="26" t="s">
        <v>52</v>
      </c>
      <c r="D72" s="26" t="s">
        <v>50</v>
      </c>
      <c r="E72" s="26"/>
      <c r="F72" s="26"/>
      <c r="G72" s="34">
        <f>G73+G77+G81+G85</f>
        <v>682210.59</v>
      </c>
      <c r="H72" s="34">
        <f>H73+H77+H81+H85</f>
        <v>794610.59</v>
      </c>
    </row>
    <row r="73" spans="1:8" s="27" customFormat="1" ht="18.75" customHeight="1">
      <c r="A73" s="23" t="s">
        <v>167</v>
      </c>
      <c r="B73" s="28" t="s">
        <v>189</v>
      </c>
      <c r="C73" s="26" t="s">
        <v>52</v>
      </c>
      <c r="D73" s="26" t="s">
        <v>50</v>
      </c>
      <c r="E73" s="26" t="s">
        <v>210</v>
      </c>
      <c r="F73" s="26"/>
      <c r="G73" s="34">
        <f>G74</f>
        <v>268333</v>
      </c>
      <c r="H73" s="34">
        <f>H74</f>
        <v>268333</v>
      </c>
    </row>
    <row r="74" spans="1:8" s="27" customFormat="1" ht="99" customHeight="1">
      <c r="A74" s="23" t="s">
        <v>168</v>
      </c>
      <c r="B74" s="28" t="s">
        <v>185</v>
      </c>
      <c r="C74" s="26" t="s">
        <v>52</v>
      </c>
      <c r="D74" s="26" t="s">
        <v>50</v>
      </c>
      <c r="E74" s="26" t="s">
        <v>211</v>
      </c>
      <c r="F74" s="26"/>
      <c r="G74" s="34">
        <f>G76</f>
        <v>268333</v>
      </c>
      <c r="H74" s="34">
        <f>H76</f>
        <v>268333</v>
      </c>
    </row>
    <row r="75" spans="1:8" s="27" customFormat="1" ht="33.75" customHeight="1">
      <c r="A75" s="23" t="s">
        <v>245</v>
      </c>
      <c r="B75" s="28" t="s">
        <v>258</v>
      </c>
      <c r="C75" s="26" t="s">
        <v>52</v>
      </c>
      <c r="D75" s="26" t="s">
        <v>50</v>
      </c>
      <c r="E75" s="26" t="s">
        <v>212</v>
      </c>
      <c r="F75" s="26" t="s">
        <v>36</v>
      </c>
      <c r="G75" s="34">
        <f>G76</f>
        <v>268333</v>
      </c>
      <c r="H75" s="34">
        <f>H76</f>
        <v>268333</v>
      </c>
    </row>
    <row r="76" spans="1:8" s="27" customFormat="1" ht="36" customHeight="1">
      <c r="A76" s="23" t="s">
        <v>92</v>
      </c>
      <c r="B76" s="28" t="s">
        <v>251</v>
      </c>
      <c r="C76" s="26" t="s">
        <v>52</v>
      </c>
      <c r="D76" s="26" t="s">
        <v>50</v>
      </c>
      <c r="E76" s="26" t="s">
        <v>212</v>
      </c>
      <c r="F76" s="26" t="s">
        <v>17</v>
      </c>
      <c r="G76" s="34">
        <v>268333</v>
      </c>
      <c r="H76" s="34">
        <v>268333</v>
      </c>
    </row>
    <row r="77" spans="1:8" s="27" customFormat="1" ht="18.75" customHeight="1">
      <c r="A77" s="23" t="s">
        <v>93</v>
      </c>
      <c r="B77" s="28" t="s">
        <v>190</v>
      </c>
      <c r="C77" s="26" t="s">
        <v>52</v>
      </c>
      <c r="D77" s="26" t="s">
        <v>50</v>
      </c>
      <c r="E77" s="26" t="s">
        <v>213</v>
      </c>
      <c r="G77" s="34">
        <f aca="true" t="shared" si="8" ref="G77:H79">G78</f>
        <v>260077.59</v>
      </c>
      <c r="H77" s="34">
        <f t="shared" si="8"/>
        <v>372477.58999999997</v>
      </c>
    </row>
    <row r="78" spans="1:8" s="27" customFormat="1" ht="113.25" customHeight="1">
      <c r="A78" s="23" t="s">
        <v>94</v>
      </c>
      <c r="B78" s="28" t="s">
        <v>186</v>
      </c>
      <c r="C78" s="26" t="s">
        <v>52</v>
      </c>
      <c r="D78" s="26" t="s">
        <v>50</v>
      </c>
      <c r="E78" s="26" t="s">
        <v>214</v>
      </c>
      <c r="F78" s="26"/>
      <c r="G78" s="34">
        <f t="shared" si="8"/>
        <v>260077.59</v>
      </c>
      <c r="H78" s="34">
        <f t="shared" si="8"/>
        <v>372477.58999999997</v>
      </c>
    </row>
    <row r="79" spans="1:8" s="27" customFormat="1" ht="35.25" customHeight="1">
      <c r="A79" s="23" t="s">
        <v>95</v>
      </c>
      <c r="B79" s="28" t="s">
        <v>250</v>
      </c>
      <c r="C79" s="26" t="s">
        <v>52</v>
      </c>
      <c r="D79" s="26" t="s">
        <v>50</v>
      </c>
      <c r="E79" s="26" t="s">
        <v>214</v>
      </c>
      <c r="F79" s="26" t="s">
        <v>36</v>
      </c>
      <c r="G79" s="34">
        <f t="shared" si="8"/>
        <v>260077.59</v>
      </c>
      <c r="H79" s="34">
        <f t="shared" si="8"/>
        <v>372477.58999999997</v>
      </c>
    </row>
    <row r="80" spans="1:8" s="27" customFormat="1" ht="32.25" customHeight="1">
      <c r="A80" s="23" t="s">
        <v>96</v>
      </c>
      <c r="B80" s="28" t="s">
        <v>249</v>
      </c>
      <c r="C80" s="26" t="s">
        <v>52</v>
      </c>
      <c r="D80" s="26" t="s">
        <v>50</v>
      </c>
      <c r="E80" s="26" t="s">
        <v>214</v>
      </c>
      <c r="F80" s="26" t="s">
        <v>17</v>
      </c>
      <c r="G80" s="34">
        <f>132577.59+127500</f>
        <v>260077.59</v>
      </c>
      <c r="H80" s="34">
        <f>132577.59+239900</f>
        <v>372477.58999999997</v>
      </c>
    </row>
    <row r="81" spans="1:8" s="27" customFormat="1" ht="48" customHeight="1">
      <c r="A81" s="23" t="s">
        <v>97</v>
      </c>
      <c r="B81" s="28" t="s">
        <v>191</v>
      </c>
      <c r="C81" s="26" t="s">
        <v>52</v>
      </c>
      <c r="D81" s="26" t="s">
        <v>50</v>
      </c>
      <c r="E81" s="26" t="s">
        <v>215</v>
      </c>
      <c r="G81" s="34">
        <f aca="true" t="shared" si="9" ref="G81:H83">G82</f>
        <v>1000</v>
      </c>
      <c r="H81" s="34">
        <f t="shared" si="9"/>
        <v>1000</v>
      </c>
    </row>
    <row r="82" spans="1:8" s="27" customFormat="1" ht="113.25" customHeight="1">
      <c r="A82" s="23" t="s">
        <v>98</v>
      </c>
      <c r="B82" s="28" t="s">
        <v>192</v>
      </c>
      <c r="C82" s="26" t="s">
        <v>52</v>
      </c>
      <c r="D82" s="26" t="s">
        <v>50</v>
      </c>
      <c r="E82" s="26" t="s">
        <v>216</v>
      </c>
      <c r="F82" s="26"/>
      <c r="G82" s="34">
        <f t="shared" si="9"/>
        <v>1000</v>
      </c>
      <c r="H82" s="34">
        <f t="shared" si="9"/>
        <v>1000</v>
      </c>
    </row>
    <row r="83" spans="1:8" s="27" customFormat="1" ht="30" customHeight="1">
      <c r="A83" s="23" t="s">
        <v>99</v>
      </c>
      <c r="B83" s="28" t="s">
        <v>250</v>
      </c>
      <c r="C83" s="26" t="s">
        <v>52</v>
      </c>
      <c r="D83" s="26" t="s">
        <v>50</v>
      </c>
      <c r="E83" s="26" t="s">
        <v>216</v>
      </c>
      <c r="F83" s="26" t="s">
        <v>36</v>
      </c>
      <c r="G83" s="34">
        <f t="shared" si="9"/>
        <v>1000</v>
      </c>
      <c r="H83" s="34">
        <f t="shared" si="9"/>
        <v>1000</v>
      </c>
    </row>
    <row r="84" spans="1:8" s="27" customFormat="1" ht="31.5" customHeight="1">
      <c r="A84" s="23" t="s">
        <v>100</v>
      </c>
      <c r="B84" s="28" t="s">
        <v>251</v>
      </c>
      <c r="C84" s="26" t="s">
        <v>52</v>
      </c>
      <c r="D84" s="26" t="s">
        <v>50</v>
      </c>
      <c r="E84" s="26" t="s">
        <v>216</v>
      </c>
      <c r="F84" s="26" t="s">
        <v>17</v>
      </c>
      <c r="G84" s="34">
        <v>1000</v>
      </c>
      <c r="H84" s="34">
        <v>1000</v>
      </c>
    </row>
    <row r="85" spans="1:8" s="27" customFormat="1" ht="36.75" customHeight="1">
      <c r="A85" s="23" t="s">
        <v>169</v>
      </c>
      <c r="B85" s="28" t="s">
        <v>193</v>
      </c>
      <c r="C85" s="26" t="s">
        <v>52</v>
      </c>
      <c r="D85" s="26" t="s">
        <v>50</v>
      </c>
      <c r="E85" s="64" t="s">
        <v>217</v>
      </c>
      <c r="G85" s="34">
        <f aca="true" t="shared" si="10" ref="G85:H87">G86</f>
        <v>152800</v>
      </c>
      <c r="H85" s="34">
        <f t="shared" si="10"/>
        <v>152800</v>
      </c>
    </row>
    <row r="86" spans="1:8" s="27" customFormat="1" ht="93.75" customHeight="1">
      <c r="A86" s="23" t="s">
        <v>105</v>
      </c>
      <c r="B86" s="28" t="s">
        <v>187</v>
      </c>
      <c r="C86" s="26" t="s">
        <v>52</v>
      </c>
      <c r="D86" s="26" t="s">
        <v>50</v>
      </c>
      <c r="E86" s="26" t="s">
        <v>218</v>
      </c>
      <c r="F86" s="26"/>
      <c r="G86" s="34">
        <f t="shared" si="10"/>
        <v>152800</v>
      </c>
      <c r="H86" s="34">
        <f t="shared" si="10"/>
        <v>152800</v>
      </c>
    </row>
    <row r="87" spans="1:8" s="27" customFormat="1" ht="36" customHeight="1">
      <c r="A87" s="23" t="s">
        <v>106</v>
      </c>
      <c r="B87" s="28" t="s">
        <v>250</v>
      </c>
      <c r="C87" s="26" t="s">
        <v>52</v>
      </c>
      <c r="D87" s="26" t="s">
        <v>50</v>
      </c>
      <c r="E87" s="26" t="s">
        <v>218</v>
      </c>
      <c r="F87" s="26" t="s">
        <v>36</v>
      </c>
      <c r="G87" s="34">
        <f t="shared" si="10"/>
        <v>152800</v>
      </c>
      <c r="H87" s="34">
        <f t="shared" si="10"/>
        <v>152800</v>
      </c>
    </row>
    <row r="88" spans="1:8" s="27" customFormat="1" ht="38.25" customHeight="1">
      <c r="A88" s="23" t="s">
        <v>107</v>
      </c>
      <c r="B88" s="28" t="s">
        <v>251</v>
      </c>
      <c r="C88" s="26" t="s">
        <v>52</v>
      </c>
      <c r="D88" s="26" t="s">
        <v>50</v>
      </c>
      <c r="E88" s="26" t="s">
        <v>218</v>
      </c>
      <c r="F88" s="63">
        <v>240</v>
      </c>
      <c r="G88" s="34">
        <v>152800</v>
      </c>
      <c r="H88" s="34">
        <v>152800</v>
      </c>
    </row>
    <row r="89" spans="1:8" s="27" customFormat="1" ht="48.75" customHeight="1">
      <c r="A89" s="23" t="s">
        <v>108</v>
      </c>
      <c r="B89" s="43" t="s">
        <v>194</v>
      </c>
      <c r="C89" s="54">
        <v>802</v>
      </c>
      <c r="D89" s="44" t="s">
        <v>50</v>
      </c>
      <c r="E89" s="54">
        <v>7600000000</v>
      </c>
      <c r="F89" s="55"/>
      <c r="G89" s="59">
        <f>G90</f>
        <v>50000</v>
      </c>
      <c r="H89" s="32">
        <f>H90</f>
        <v>52700</v>
      </c>
    </row>
    <row r="90" spans="1:8" s="27" customFormat="1" ht="38.25" customHeight="1">
      <c r="A90" s="23" t="s">
        <v>138</v>
      </c>
      <c r="B90" s="49" t="s">
        <v>250</v>
      </c>
      <c r="C90" s="47" t="s">
        <v>52</v>
      </c>
      <c r="D90" s="47" t="s">
        <v>50</v>
      </c>
      <c r="E90" s="47" t="s">
        <v>201</v>
      </c>
      <c r="F90" s="56" t="s">
        <v>36</v>
      </c>
      <c r="G90" s="34">
        <f>G91</f>
        <v>50000</v>
      </c>
      <c r="H90" s="34">
        <f>H91</f>
        <v>52700</v>
      </c>
    </row>
    <row r="91" spans="1:8" s="27" customFormat="1" ht="38.25" customHeight="1">
      <c r="A91" s="23" t="s">
        <v>139</v>
      </c>
      <c r="B91" s="49" t="s">
        <v>251</v>
      </c>
      <c r="C91" s="47" t="s">
        <v>52</v>
      </c>
      <c r="D91" s="47" t="s">
        <v>50</v>
      </c>
      <c r="E91" s="47" t="s">
        <v>219</v>
      </c>
      <c r="F91" s="47" t="s">
        <v>17</v>
      </c>
      <c r="G91" s="34">
        <v>50000</v>
      </c>
      <c r="H91" s="34">
        <v>52700</v>
      </c>
    </row>
    <row r="92" spans="1:8" s="25" customFormat="1" ht="18.75" customHeight="1">
      <c r="A92" s="23" t="s">
        <v>140</v>
      </c>
      <c r="B92" s="24" t="s">
        <v>43</v>
      </c>
      <c r="C92" s="23" t="s">
        <v>52</v>
      </c>
      <c r="D92" s="23" t="s">
        <v>39</v>
      </c>
      <c r="E92" s="23"/>
      <c r="F92" s="23" t="s">
        <v>101</v>
      </c>
      <c r="G92" s="59">
        <f>G93</f>
        <v>3844991.15</v>
      </c>
      <c r="H92" s="32">
        <f>H93</f>
        <v>3844991.15</v>
      </c>
    </row>
    <row r="93" spans="1:8" s="27" customFormat="1" ht="18.75" customHeight="1">
      <c r="A93" s="23" t="s">
        <v>141</v>
      </c>
      <c r="B93" s="28" t="s">
        <v>40</v>
      </c>
      <c r="C93" s="26" t="s">
        <v>52</v>
      </c>
      <c r="D93" s="26" t="s">
        <v>41</v>
      </c>
      <c r="E93" s="26"/>
      <c r="F93" s="26" t="s">
        <v>101</v>
      </c>
      <c r="G93" s="34">
        <f>G94+G99</f>
        <v>3844991.15</v>
      </c>
      <c r="H93" s="34">
        <f>H94+H99</f>
        <v>3844991.15</v>
      </c>
    </row>
    <row r="94" spans="1:8" s="27" customFormat="1" ht="65.25" customHeight="1">
      <c r="A94" s="23" t="s">
        <v>142</v>
      </c>
      <c r="B94" s="24" t="s">
        <v>259</v>
      </c>
      <c r="C94" s="26" t="s">
        <v>52</v>
      </c>
      <c r="D94" s="26" t="s">
        <v>41</v>
      </c>
      <c r="E94" s="26" t="s">
        <v>220</v>
      </c>
      <c r="F94" s="26"/>
      <c r="G94" s="34">
        <f aca="true" t="shared" si="11" ref="G94:H97">G95</f>
        <v>3763453.01</v>
      </c>
      <c r="H94" s="34">
        <f t="shared" si="11"/>
        <v>3763453.01</v>
      </c>
    </row>
    <row r="95" spans="1:8" s="27" customFormat="1" ht="36.75" customHeight="1">
      <c r="A95" s="23" t="s">
        <v>109</v>
      </c>
      <c r="B95" s="28" t="s">
        <v>195</v>
      </c>
      <c r="C95" s="26" t="s">
        <v>52</v>
      </c>
      <c r="D95" s="26" t="s">
        <v>41</v>
      </c>
      <c r="E95" s="26" t="s">
        <v>221</v>
      </c>
      <c r="F95" s="26"/>
      <c r="G95" s="34">
        <f t="shared" si="11"/>
        <v>3763453.01</v>
      </c>
      <c r="H95" s="34">
        <f t="shared" si="11"/>
        <v>3763453.01</v>
      </c>
    </row>
    <row r="96" spans="1:8" s="27" customFormat="1" ht="99" customHeight="1">
      <c r="A96" s="23" t="s">
        <v>110</v>
      </c>
      <c r="B96" s="28" t="s">
        <v>196</v>
      </c>
      <c r="C96" s="26" t="s">
        <v>52</v>
      </c>
      <c r="D96" s="26" t="s">
        <v>41</v>
      </c>
      <c r="E96" s="26" t="s">
        <v>222</v>
      </c>
      <c r="F96" s="26"/>
      <c r="G96" s="34">
        <f t="shared" si="11"/>
        <v>3763453.01</v>
      </c>
      <c r="H96" s="34">
        <f t="shared" si="11"/>
        <v>3763453.01</v>
      </c>
    </row>
    <row r="97" spans="1:8" s="27" customFormat="1" ht="34.5" customHeight="1">
      <c r="A97" s="23" t="s">
        <v>143</v>
      </c>
      <c r="B97" s="28" t="s">
        <v>44</v>
      </c>
      <c r="C97" s="26" t="s">
        <v>52</v>
      </c>
      <c r="D97" s="26" t="s">
        <v>41</v>
      </c>
      <c r="E97" s="26" t="s">
        <v>222</v>
      </c>
      <c r="F97" s="26" t="s">
        <v>18</v>
      </c>
      <c r="G97" s="34">
        <f t="shared" si="11"/>
        <v>3763453.01</v>
      </c>
      <c r="H97" s="34">
        <f t="shared" si="11"/>
        <v>3763453.01</v>
      </c>
    </row>
    <row r="98" spans="1:8" s="27" customFormat="1" ht="18.75" customHeight="1">
      <c r="A98" s="23" t="s">
        <v>145</v>
      </c>
      <c r="B98" s="28" t="s">
        <v>47</v>
      </c>
      <c r="C98" s="26" t="s">
        <v>52</v>
      </c>
      <c r="D98" s="26" t="s">
        <v>41</v>
      </c>
      <c r="E98" s="26" t="s">
        <v>222</v>
      </c>
      <c r="F98" s="26" t="s">
        <v>26</v>
      </c>
      <c r="G98" s="34">
        <v>3763453.01</v>
      </c>
      <c r="H98" s="34">
        <v>3763453.01</v>
      </c>
    </row>
    <row r="99" spans="1:8" s="27" customFormat="1" ht="32.25" customHeight="1">
      <c r="A99" s="23" t="s">
        <v>170</v>
      </c>
      <c r="B99" s="28" t="s">
        <v>40</v>
      </c>
      <c r="C99" s="26" t="s">
        <v>52</v>
      </c>
      <c r="D99" s="26" t="s">
        <v>41</v>
      </c>
      <c r="E99" s="26" t="s">
        <v>222</v>
      </c>
      <c r="F99" s="26"/>
      <c r="G99" s="34">
        <f aca="true" t="shared" si="12" ref="G99:H101">G100</f>
        <v>81538.14</v>
      </c>
      <c r="H99" s="34">
        <f t="shared" si="12"/>
        <v>81538.14</v>
      </c>
    </row>
    <row r="100" spans="1:8" s="27" customFormat="1" ht="51.75" customHeight="1">
      <c r="A100" s="23" t="s">
        <v>171</v>
      </c>
      <c r="B100" s="28" t="s">
        <v>147</v>
      </c>
      <c r="C100" s="26" t="s">
        <v>52</v>
      </c>
      <c r="D100" s="26" t="s">
        <v>41</v>
      </c>
      <c r="E100" s="26" t="s">
        <v>201</v>
      </c>
      <c r="F100" s="26"/>
      <c r="G100" s="34">
        <f>G101</f>
        <v>81538.14</v>
      </c>
      <c r="H100" s="34">
        <f>H101</f>
        <v>81538.14</v>
      </c>
    </row>
    <row r="101" spans="1:8" s="27" customFormat="1" ht="32.25" customHeight="1">
      <c r="A101" s="23" t="s">
        <v>172</v>
      </c>
      <c r="B101" s="28" t="s">
        <v>250</v>
      </c>
      <c r="C101" s="26" t="s">
        <v>52</v>
      </c>
      <c r="D101" s="26" t="s">
        <v>41</v>
      </c>
      <c r="E101" s="26" t="s">
        <v>223</v>
      </c>
      <c r="F101" s="26" t="s">
        <v>36</v>
      </c>
      <c r="G101" s="34">
        <f t="shared" si="12"/>
        <v>81538.14</v>
      </c>
      <c r="H101" s="34">
        <f t="shared" si="12"/>
        <v>81538.14</v>
      </c>
    </row>
    <row r="102" spans="1:8" s="27" customFormat="1" ht="36.75" customHeight="1">
      <c r="A102" s="23" t="s">
        <v>173</v>
      </c>
      <c r="B102" s="28" t="s">
        <v>251</v>
      </c>
      <c r="C102" s="26" t="s">
        <v>52</v>
      </c>
      <c r="D102" s="26" t="s">
        <v>41</v>
      </c>
      <c r="E102" s="26" t="s">
        <v>223</v>
      </c>
      <c r="F102" s="26" t="s">
        <v>17</v>
      </c>
      <c r="G102" s="34">
        <v>81538.14</v>
      </c>
      <c r="H102" s="34">
        <v>81538.14</v>
      </c>
    </row>
    <row r="103" spans="1:8" s="27" customFormat="1" ht="18" customHeight="1">
      <c r="A103" s="23" t="s">
        <v>174</v>
      </c>
      <c r="B103" s="52" t="s">
        <v>237</v>
      </c>
      <c r="C103" s="39" t="s">
        <v>52</v>
      </c>
      <c r="D103" s="47" t="s">
        <v>238</v>
      </c>
      <c r="E103" s="39"/>
      <c r="F103" s="39"/>
      <c r="G103" s="32">
        <f aca="true" t="shared" si="13" ref="G103:H105">G104</f>
        <v>22000</v>
      </c>
      <c r="H103" s="32">
        <f t="shared" si="13"/>
        <v>22000</v>
      </c>
    </row>
    <row r="104" spans="1:8" s="27" customFormat="1" ht="18" customHeight="1">
      <c r="A104" s="23" t="s">
        <v>175</v>
      </c>
      <c r="B104" s="49" t="s">
        <v>239</v>
      </c>
      <c r="C104" s="39" t="s">
        <v>52</v>
      </c>
      <c r="D104" s="47" t="s">
        <v>240</v>
      </c>
      <c r="E104" s="39"/>
      <c r="F104" s="39"/>
      <c r="G104" s="34">
        <f t="shared" si="13"/>
        <v>22000</v>
      </c>
      <c r="H104" s="34">
        <f t="shared" si="13"/>
        <v>22000</v>
      </c>
    </row>
    <row r="105" spans="1:8" s="27" customFormat="1" ht="63">
      <c r="A105" s="23" t="s">
        <v>176</v>
      </c>
      <c r="B105" s="28" t="s">
        <v>121</v>
      </c>
      <c r="C105" s="26" t="s">
        <v>52</v>
      </c>
      <c r="D105" s="26" t="s">
        <v>240</v>
      </c>
      <c r="E105" s="26" t="s">
        <v>201</v>
      </c>
      <c r="F105" s="26" t="s">
        <v>33</v>
      </c>
      <c r="G105" s="34">
        <f t="shared" si="13"/>
        <v>22000</v>
      </c>
      <c r="H105" s="34">
        <f t="shared" si="13"/>
        <v>22000</v>
      </c>
    </row>
    <row r="106" spans="1:8" s="27" customFormat="1" ht="21" customHeight="1">
      <c r="A106" s="23" t="s">
        <v>177</v>
      </c>
      <c r="B106" s="28" t="s">
        <v>188</v>
      </c>
      <c r="C106" s="26" t="s">
        <v>52</v>
      </c>
      <c r="D106" s="26" t="s">
        <v>240</v>
      </c>
      <c r="E106" s="26" t="s">
        <v>241</v>
      </c>
      <c r="F106" s="26" t="s">
        <v>34</v>
      </c>
      <c r="G106" s="34">
        <v>22000</v>
      </c>
      <c r="H106" s="34">
        <v>22000</v>
      </c>
    </row>
    <row r="107" spans="1:8" s="25" customFormat="1" ht="18.75" customHeight="1">
      <c r="A107" s="23" t="s">
        <v>178</v>
      </c>
      <c r="B107" s="24" t="s">
        <v>49</v>
      </c>
      <c r="C107" s="23" t="s">
        <v>52</v>
      </c>
      <c r="D107" s="23" t="s">
        <v>13</v>
      </c>
      <c r="E107" s="23"/>
      <c r="F107" s="23" t="s">
        <v>101</v>
      </c>
      <c r="G107" s="59">
        <f aca="true" t="shared" si="14" ref="G107:H110">G108</f>
        <v>17650</v>
      </c>
      <c r="H107" s="32">
        <f t="shared" si="14"/>
        <v>17650</v>
      </c>
    </row>
    <row r="108" spans="1:8" s="27" customFormat="1" ht="18.75" customHeight="1">
      <c r="A108" s="23" t="s">
        <v>179</v>
      </c>
      <c r="B108" s="28" t="s">
        <v>37</v>
      </c>
      <c r="C108" s="26" t="s">
        <v>52</v>
      </c>
      <c r="D108" s="26" t="s">
        <v>27</v>
      </c>
      <c r="E108" s="26"/>
      <c r="F108" s="26" t="s">
        <v>101</v>
      </c>
      <c r="G108" s="34">
        <f>G109</f>
        <v>17650</v>
      </c>
      <c r="H108" s="34">
        <f>H109</f>
        <v>17650</v>
      </c>
    </row>
    <row r="109" spans="1:8" s="27" customFormat="1" ht="51.75" customHeight="1">
      <c r="A109" s="23" t="s">
        <v>180</v>
      </c>
      <c r="B109" s="35" t="s">
        <v>197</v>
      </c>
      <c r="C109" s="26" t="s">
        <v>52</v>
      </c>
      <c r="D109" s="26" t="s">
        <v>27</v>
      </c>
      <c r="E109" s="26" t="s">
        <v>200</v>
      </c>
      <c r="F109" s="26"/>
      <c r="G109" s="34">
        <f t="shared" si="14"/>
        <v>17650</v>
      </c>
      <c r="H109" s="34">
        <f t="shared" si="14"/>
        <v>17650</v>
      </c>
    </row>
    <row r="110" spans="1:8" s="27" customFormat="1" ht="31.5" customHeight="1">
      <c r="A110" s="23" t="s">
        <v>33</v>
      </c>
      <c r="B110" s="28" t="s">
        <v>256</v>
      </c>
      <c r="C110" s="26" t="s">
        <v>52</v>
      </c>
      <c r="D110" s="26" t="s">
        <v>27</v>
      </c>
      <c r="E110" s="26" t="s">
        <v>201</v>
      </c>
      <c r="F110" s="26" t="s">
        <v>36</v>
      </c>
      <c r="G110" s="34">
        <f t="shared" si="14"/>
        <v>17650</v>
      </c>
      <c r="H110" s="34">
        <f t="shared" si="14"/>
        <v>17650</v>
      </c>
    </row>
    <row r="111" spans="1:8" s="27" customFormat="1" ht="33" customHeight="1">
      <c r="A111" s="23" t="s">
        <v>181</v>
      </c>
      <c r="B111" s="28" t="s">
        <v>254</v>
      </c>
      <c r="C111" s="26" t="s">
        <v>52</v>
      </c>
      <c r="D111" s="26" t="s">
        <v>27</v>
      </c>
      <c r="E111" s="26" t="s">
        <v>224</v>
      </c>
      <c r="F111" s="26" t="s">
        <v>17</v>
      </c>
      <c r="G111" s="34">
        <v>17650</v>
      </c>
      <c r="H111" s="34">
        <v>17650</v>
      </c>
    </row>
    <row r="112" spans="1:8" s="25" customFormat="1" ht="47.25" customHeight="1">
      <c r="A112" s="23" t="s">
        <v>182</v>
      </c>
      <c r="B112" s="24" t="s">
        <v>236</v>
      </c>
      <c r="C112" s="23" t="s">
        <v>52</v>
      </c>
      <c r="D112" s="23" t="s">
        <v>20</v>
      </c>
      <c r="E112" s="23"/>
      <c r="F112" s="23" t="s">
        <v>101</v>
      </c>
      <c r="G112" s="59">
        <f aca="true" t="shared" si="15" ref="G112:H114">G113</f>
        <v>264700</v>
      </c>
      <c r="H112" s="32">
        <f t="shared" si="15"/>
        <v>264700</v>
      </c>
    </row>
    <row r="113" spans="1:8" s="27" customFormat="1" ht="18.75" customHeight="1">
      <c r="A113" s="23" t="s">
        <v>183</v>
      </c>
      <c r="B113" s="28" t="s">
        <v>38</v>
      </c>
      <c r="C113" s="26" t="s">
        <v>52</v>
      </c>
      <c r="D113" s="26" t="s">
        <v>21</v>
      </c>
      <c r="E113" s="26"/>
      <c r="F113" s="26" t="s">
        <v>101</v>
      </c>
      <c r="G113" s="34">
        <f t="shared" si="15"/>
        <v>264700</v>
      </c>
      <c r="H113" s="34">
        <f t="shared" si="15"/>
        <v>264700</v>
      </c>
    </row>
    <row r="114" spans="1:8" s="27" customFormat="1" ht="18.75" customHeight="1">
      <c r="A114" s="23" t="s">
        <v>229</v>
      </c>
      <c r="B114" s="28" t="s">
        <v>12</v>
      </c>
      <c r="C114" s="26" t="s">
        <v>52</v>
      </c>
      <c r="D114" s="26" t="s">
        <v>21</v>
      </c>
      <c r="E114" s="26" t="s">
        <v>201</v>
      </c>
      <c r="F114" s="26" t="s">
        <v>5</v>
      </c>
      <c r="G114" s="34">
        <f t="shared" si="15"/>
        <v>264700</v>
      </c>
      <c r="H114" s="34">
        <f t="shared" si="15"/>
        <v>264700</v>
      </c>
    </row>
    <row r="115" spans="1:8" s="27" customFormat="1" ht="18.75" customHeight="1">
      <c r="A115" s="23" t="s">
        <v>230</v>
      </c>
      <c r="B115" s="28" t="s">
        <v>14</v>
      </c>
      <c r="C115" s="26" t="s">
        <v>52</v>
      </c>
      <c r="D115" s="26" t="s">
        <v>21</v>
      </c>
      <c r="E115" s="26" t="s">
        <v>225</v>
      </c>
      <c r="F115" s="26" t="s">
        <v>15</v>
      </c>
      <c r="G115" s="34">
        <v>264700</v>
      </c>
      <c r="H115" s="34">
        <v>264700</v>
      </c>
    </row>
    <row r="116" spans="1:8" s="27" customFormat="1" ht="18.75" customHeight="1">
      <c r="A116" s="23" t="s">
        <v>231</v>
      </c>
      <c r="B116" s="28" t="s">
        <v>144</v>
      </c>
      <c r="C116" s="26"/>
      <c r="D116" s="26"/>
      <c r="E116" s="26"/>
      <c r="F116" s="26"/>
      <c r="G116" s="34">
        <v>213703</v>
      </c>
      <c r="H116" s="34">
        <v>444911</v>
      </c>
    </row>
    <row r="117" spans="1:8" ht="18.75" customHeight="1">
      <c r="A117" s="23" t="s">
        <v>232</v>
      </c>
      <c r="B117" s="29" t="s">
        <v>0</v>
      </c>
      <c r="C117" s="29"/>
      <c r="D117" s="30"/>
      <c r="E117" s="31"/>
      <c r="F117" s="19"/>
      <c r="G117" s="36">
        <f>G112+G107+G92+G67+G62+G55+G12+G116+G45+G103</f>
        <v>8645703</v>
      </c>
      <c r="H117" s="36">
        <f>H112+H107+H92+H67+H62+H55+H12+H116+H45+H103</f>
        <v>8995811</v>
      </c>
    </row>
    <row r="118" ht="12.75">
      <c r="G118" s="57"/>
    </row>
  </sheetData>
  <sheetProtection/>
  <autoFilter ref="A10:I117"/>
  <mergeCells count="3">
    <mergeCell ref="G2:H2"/>
    <mergeCell ref="A5:H5"/>
    <mergeCell ref="A6:H6"/>
  </mergeCells>
  <printOptions/>
  <pageMargins left="0.6692913385826772" right="0.4330708661417323" top="0.7086614173228347" bottom="0.5905511811023623" header="0.4330708661417323" footer="0.3937007874015748"/>
  <pageSetup firstPageNumber="44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2015-12-24T02:23:18Z</cp:lastPrinted>
  <dcterms:created xsi:type="dcterms:W3CDTF">2007-10-11T12:08:51Z</dcterms:created>
  <dcterms:modified xsi:type="dcterms:W3CDTF">2015-12-24T02:23:21Z</dcterms:modified>
  <cp:category/>
  <cp:version/>
  <cp:contentType/>
  <cp:contentStatus/>
</cp:coreProperties>
</file>