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5480" windowHeight="113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'Лист1'!$A$1:$G$136</definedName>
  </definedNames>
  <calcPr fullCalcOnLoad="1"/>
</workbook>
</file>

<file path=xl/sharedStrings.xml><?xml version="1.0" encoding="utf-8"?>
<sst xmlns="http://schemas.openxmlformats.org/spreadsheetml/2006/main" count="672" uniqueCount="291">
  <si>
    <t>1101</t>
  </si>
  <si>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</si>
  <si>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</si>
  <si>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</si>
  <si>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</si>
  <si>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</si>
  <si>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</si>
  <si>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</si>
  <si>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</si>
  <si>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</si>
  <si>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</si>
  <si>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</si>
  <si>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0800</t>
  </si>
  <si>
    <t>Культура</t>
  </si>
  <si>
    <t>0801</t>
  </si>
  <si>
    <t>200</t>
  </si>
  <si>
    <t>Раздел, подраздел</t>
  </si>
  <si>
    <t>НАЦИОНАЛЬНАЯ ОБОРОНА</t>
  </si>
  <si>
    <t>Расходы на выплаты персоналу казенных учреждений</t>
  </si>
  <si>
    <t>16</t>
  </si>
  <si>
    <t>Физическая культура</t>
  </si>
  <si>
    <t>Прочие межбюджетные трансферты общего характера</t>
  </si>
  <si>
    <t>1400</t>
  </si>
  <si>
    <t>1403</t>
  </si>
  <si>
    <t>0200</t>
  </si>
  <si>
    <t>15</t>
  </si>
  <si>
    <t>Межбюджетные трансферты</t>
  </si>
  <si>
    <t>1100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</si>
  <si>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</si>
  <si>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</si>
  <si>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</si>
  <si>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</si>
  <si>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</si>
  <si>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</si>
  <si>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</si>
  <si>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</si>
  <si>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</si>
  <si>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</si>
  <si>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</si>
  <si>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</si>
  <si>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</si>
  <si>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</si>
  <si>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</si>
  <si>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</si>
  <si>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</si>
  <si>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</si>
  <si>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</si>
  <si>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</si>
  <si>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</si>
  <si>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</si>
  <si>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</si>
  <si>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</si>
  <si>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</si>
  <si>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</si>
  <si>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КУЛЬТУРА, КИНЕМАТОГРАФИЯ</t>
  </si>
  <si>
    <t>ЖИЛИЩНО-КОММУНАЛЬНОЕ ХОЗЯЙСТВО</t>
  </si>
  <si>
    <t>ФИЗИЧЕСКАЯ КУЛЬТУРА И СПОРТ</t>
  </si>
  <si>
    <t>Функционирование  мобилизационной и вневоенной подготовки</t>
  </si>
  <si>
    <t>Обеспечение деятельности (оказание услуг) подведомственных учреждений в рамках непрограммных расходов мобилизационной и вневоенной подготовки</t>
  </si>
  <si>
    <t>Функционирование высшего должностного лица   муниципального образования</t>
  </si>
  <si>
    <t>Другие общегосударственные вопросы</t>
  </si>
  <si>
    <t xml:space="preserve">Руководство и управление в сфере установленных функций органов муниципальной власти в рамках непрограммных расходов </t>
  </si>
  <si>
    <t>Иные закупки товаров, работ и услуг для обеспечения  муниципальных  нужд</t>
  </si>
  <si>
    <t>Закупка товаров, работ и услуг для  муниципальных  нужд</t>
  </si>
  <si>
    <t>Иные закупки товаров, работ и услуг для обеспечения муниципальных  нужд</t>
  </si>
  <si>
    <t>Субсидии бюджетным учреждениям</t>
  </si>
  <si>
    <t>610</t>
  </si>
  <si>
    <t>Предоставление субсидий бюджетным, автономным учреждениям и иным некоммерческим организациям</t>
  </si>
  <si>
    <t>600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</si>
  <si>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</si>
  <si>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</si>
  <si>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</si>
  <si>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</si>
  <si>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</si>
  <si>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</si>
  <si>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</si>
  <si>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</si>
  <si>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</si>
  <si>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</si>
  <si>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</si>
  <si>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</si>
  <si>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</si>
  <si>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</si>
  <si>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</si>
  <si>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</si>
  <si>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</si>
  <si>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</si>
  <si>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</si>
  <si>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</si>
  <si>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</si>
  <si>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47</t>
  </si>
  <si>
    <t>54</t>
  </si>
  <si>
    <t>55</t>
  </si>
  <si>
    <t>60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</si>
  <si>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</si>
  <si>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</si>
  <si>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</si>
  <si>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</si>
  <si>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</si>
  <si>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</si>
  <si>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</si>
  <si>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</si>
  <si>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</si>
  <si>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</si>
  <si>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Функционирование  деятельности казенных учреждений (бухгалтерия, обслуживание тех персоналов)</t>
  </si>
  <si>
    <t>Непрограммные расходы  на осуществление деятельности казенных учреждений (бухгалтерия, обслуживание тех персоналов)</t>
  </si>
  <si>
    <t>Непрограммные расходы отдельных органов исполнительной власти</t>
  </si>
  <si>
    <t>56</t>
  </si>
  <si>
    <t>57</t>
  </si>
  <si>
    <t>61</t>
  </si>
  <si>
    <t>62</t>
  </si>
  <si>
    <t>78</t>
  </si>
  <si>
    <t>79</t>
  </si>
  <si>
    <t>Осуществление первичного воинского учета где отсутствуют военные коммисариаты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</si>
  <si>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</si>
  <si>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</si>
  <si>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Непрограммные расходы администрации Лебяженского сельсовета</t>
  </si>
  <si>
    <t xml:space="preserve">Функционирование   Администрации Лебяженского сельсовета </t>
  </si>
  <si>
    <t>руководство и управление в сфере установленного финансовым органом муниципальной власти в рамках непрограмных расходов администрации Лебяженского сельсовета</t>
  </si>
  <si>
    <t>Непрограмные расходы в организации общественных работ для безработных граждан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</si>
  <si>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подпрограммы "Активная политика занятости населения и социальная поддержка безработных граждан"</t>
  </si>
  <si>
    <t xml:space="preserve"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  </t>
  </si>
  <si>
    <t>Администрация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</si>
  <si>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</si>
  <si>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Непрограмные расходы по созданию и обеспечению деятельности административных комиссий органов местного самоуправления</t>
  </si>
  <si>
    <t>Расходы на выполнение полномочий по созданию и обеспечению деятельности административных комиссий в рамках непрограмных расходов органов местного самоуправления</t>
  </si>
  <si>
    <t>24</t>
  </si>
  <si>
    <t>25</t>
  </si>
  <si>
    <t>26</t>
  </si>
  <si>
    <t>27</t>
  </si>
  <si>
    <t>28</t>
  </si>
  <si>
    <t>29</t>
  </si>
  <si>
    <t>30</t>
  </si>
  <si>
    <t>31</t>
  </si>
  <si>
    <t>43</t>
  </si>
  <si>
    <t>44</t>
  </si>
  <si>
    <t>45</t>
  </si>
  <si>
    <t>46</t>
  </si>
  <si>
    <t>80</t>
  </si>
  <si>
    <t>81</t>
  </si>
  <si>
    <t>9</t>
  </si>
  <si>
    <t>37</t>
  </si>
  <si>
    <t>Ведомственная структура расходов  бюджета М.О. Лебяженский сельсовет</t>
  </si>
  <si>
    <t>Непрграмные расходы органов местного самоуправления, наделенных полномочиями в области физической культуры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</si>
  <si>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Прочие мероприятия по благоустройству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</si>
  <si>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</si>
  <si>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r>
      <rPr>
        <b/>
        <sz val="12"/>
        <rFont val="Times New Roman"/>
        <family val="1"/>
      </rPr>
      <t xml:space="preserve">Мероприятие  </t>
    </r>
    <r>
      <rPr>
        <sz val="12"/>
        <rFont val="Times New Roman"/>
        <family val="1"/>
      </rPr>
      <t>Организация содержания мест захоронения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</si>
  <si>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Организация освещения улиц</t>
    </r>
  </si>
  <si>
    <r>
      <rPr>
        <b/>
        <sz val="12"/>
        <rFont val="Times New Roman"/>
        <family val="1"/>
      </rPr>
      <t>подпрограмма 1</t>
    </r>
    <r>
      <rPr>
        <sz val="12"/>
        <rFont val="Times New Roman"/>
        <family val="1"/>
      </rPr>
      <t xml:space="preserve">  "Поддержка исскуства и народного творчества"</t>
    </r>
  </si>
  <si>
    <t>(рублей)</t>
  </si>
  <si>
    <t>НАЦИОНАЛЬНАЯ БЕЗОПАСНОСТЬ И ПРАВООХРАНИТЕЛЬНАЯ ДЕЯТЕЛЬНОСТЬ</t>
  </si>
  <si>
    <t>Другие вопросы в области наиональной безапасности и правоохранительной деятельности</t>
  </si>
  <si>
    <t>0300</t>
  </si>
  <si>
    <t>0314</t>
  </si>
  <si>
    <t>Дорожное хозяйство (дорожные фонды)</t>
  </si>
  <si>
    <t>Непрограмные расходы органов местного самоуправления</t>
  </si>
  <si>
    <t>0400</t>
  </si>
  <si>
    <t>0409</t>
  </si>
  <si>
    <t>Жилищное хозяйство</t>
  </si>
  <si>
    <t>0501</t>
  </si>
  <si>
    <t>Резервные фонды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</si>
  <si>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</si>
  <si>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</si>
  <si>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</si>
  <si>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0111</t>
  </si>
  <si>
    <t>58</t>
  </si>
  <si>
    <t>91</t>
  </si>
  <si>
    <t>92</t>
  </si>
  <si>
    <t>93</t>
  </si>
  <si>
    <t>94</t>
  </si>
  <si>
    <t>95</t>
  </si>
  <si>
    <t>101</t>
  </si>
  <si>
    <t>102</t>
  </si>
  <si>
    <t xml:space="preserve"> 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</si>
  <si>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</si>
  <si>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Обеспечение сохранности, модернизация и развитие сети внутрипоселенческих дорог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</si>
  <si>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</si>
  <si>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 Лебяженского сельсовета". </t>
  </si>
  <si>
    <t xml:space="preserve">Непрограмные расходы органов местного самоуправления, наделенных полномочиями в области обеспечения муниципальных нужд поселения </t>
  </si>
  <si>
    <t>Расходы на выплаты персоналу  казенных  учреждений</t>
  </si>
  <si>
    <t>85</t>
  </si>
  <si>
    <t>86</t>
  </si>
  <si>
    <t>87</t>
  </si>
  <si>
    <t>88</t>
  </si>
  <si>
    <t>89</t>
  </si>
  <si>
    <t>90</t>
  </si>
  <si>
    <t>на 2016 год</t>
  </si>
  <si>
    <t>7600000000</t>
  </si>
  <si>
    <t>7640000000</t>
  </si>
  <si>
    <t>7640000210</t>
  </si>
  <si>
    <t>7640000590</t>
  </si>
  <si>
    <t>7640081730</t>
  </si>
  <si>
    <t>7640075140</t>
  </si>
  <si>
    <t>7640051180</t>
  </si>
  <si>
    <t>7640081750</t>
  </si>
  <si>
    <t>7640081610</t>
  </si>
  <si>
    <t>7640081630</t>
  </si>
  <si>
    <t>0100000000</t>
  </si>
  <si>
    <t>0110000000</t>
  </si>
  <si>
    <t>0110081510</t>
  </si>
  <si>
    <t>0120000000</t>
  </si>
  <si>
    <t>0120081520</t>
  </si>
  <si>
    <t>0130000000</t>
  </si>
  <si>
    <t>0130081530</t>
  </si>
  <si>
    <t>0140000000</t>
  </si>
  <si>
    <t>0140081540</t>
  </si>
  <si>
    <t>7640081740</t>
  </si>
  <si>
    <t>0200000000</t>
  </si>
  <si>
    <t>0210000000</t>
  </si>
  <si>
    <t>0210081590</t>
  </si>
  <si>
    <t>7640081580</t>
  </si>
  <si>
    <t>7640081590</t>
  </si>
  <si>
    <t>Сумма на          2016 год</t>
  </si>
  <si>
    <t>Обеспечение пожарной безопасности</t>
  </si>
  <si>
    <t>0310</t>
  </si>
  <si>
    <t>7640081790</t>
  </si>
  <si>
    <t>ОБРАЗОВАНИЕ</t>
  </si>
  <si>
    <t>Молодежная политика и оздоровление детей</t>
  </si>
  <si>
    <t>0700</t>
  </si>
  <si>
    <t>0707</t>
  </si>
  <si>
    <t>7640081560</t>
  </si>
  <si>
    <t>103</t>
  </si>
  <si>
    <t>104</t>
  </si>
  <si>
    <t>105</t>
  </si>
  <si>
    <t>106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</si>
  <si>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</si>
  <si>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</si>
  <si>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</si>
  <si>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</si>
  <si>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</si>
  <si>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</si>
  <si>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</si>
  <si>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65</t>
  </si>
  <si>
    <t>Благоустройство</t>
  </si>
  <si>
    <t>107</t>
  </si>
  <si>
    <t>108</t>
  </si>
  <si>
    <t>109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</si>
  <si>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</si>
  <si>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</si>
  <si>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</si>
  <si>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</si>
  <si>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</si>
  <si>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 нужд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</si>
  <si>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</si>
  <si>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</si>
  <si>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</si>
  <si>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</si>
  <si>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Закупка товаров, работ и услуг для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</si>
  <si>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</si>
  <si>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</si>
  <si>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</si>
  <si>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</si>
  <si>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</si>
  <si>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</si>
  <si>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Лебяженского сельсовета  "Организация комплексного благоустройства територии  Муниципального образованияЛебяженский сельсовет" на 2016-2018годы. </t>
  </si>
  <si>
    <t>Муниципальная программа "Содействие развитию культуры на территории Муниципального образования Лебяженский сельсовет"на 2016-2018 годы</t>
  </si>
  <si>
    <t>Субсидия на осуществление дорожной деятельности за счет средств дорожного фонда: на капитальный ремонт дорог</t>
  </si>
  <si>
    <t>Субсидия на осуществление дорожной деятельности за счет средств дорожного фонда: на содержание дорог</t>
  </si>
  <si>
    <t>7640073930</t>
  </si>
  <si>
    <t>76400S3930</t>
  </si>
  <si>
    <t>Софинансирование к субсидии на осуществление дорожной деятельности за счет средств дорожного фонда: на содержание дорог</t>
  </si>
  <si>
    <t>Софинансирование к субсидии на осуществление дорожной деятельности за счет средств дорожного фонда: на капитальный ремонт дорог</t>
  </si>
  <si>
    <t>74</t>
  </si>
  <si>
    <t>75</t>
  </si>
  <si>
    <t>76</t>
  </si>
  <si>
    <t>77</t>
  </si>
  <si>
    <t>82</t>
  </si>
  <si>
    <t>83</t>
  </si>
  <si>
    <t>84</t>
  </si>
  <si>
    <t>96</t>
  </si>
  <si>
    <t>97</t>
  </si>
  <si>
    <t>98</t>
  </si>
  <si>
    <t>99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</si>
  <si>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</si>
  <si>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</si>
  <si>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</si>
  <si>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</si>
  <si>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</si>
  <si>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</si>
  <si>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</si>
  <si>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</si>
  <si>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</si>
  <si>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</si>
  <si>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</si>
  <si>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к решению "О внесении изменений в решение Совета депутатов №5-16-р от 21.12.2015 "О бюджете Муниципального Образования Лебяженский сельсовет на 2016 год и плановый период 2017-2018 годов"</t>
  </si>
  <si>
    <t>Субсидия бюджетным учреждениям на иные цели</t>
  </si>
  <si>
    <t>Непрграмные расходы органов местного самоуправления, наделенных полномочиями в области культуры</t>
  </si>
  <si>
    <t>Субсидии бюджетным учреждениям на иные цели</t>
  </si>
  <si>
    <t>612</t>
  </si>
  <si>
    <t>от 19.05.2016г. №12-40-р</t>
  </si>
  <si>
    <t>7640051480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</si>
</sst>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49" fontId="9" fillId="32" borderId="12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49" fontId="3" fillId="32" borderId="12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 wrapText="1"/>
    </xf>
    <xf numFmtId="49" fontId="2" fillId="32" borderId="12" xfId="0" applyNumberFormat="1" applyFont="1" applyFill="1" applyBorder="1" applyAlignment="1">
      <alignment horizontal="center" wrapText="1"/>
    </xf>
    <xf numFmtId="49" fontId="3" fillId="32" borderId="12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wrapText="1"/>
    </xf>
    <xf numFmtId="4" fontId="3" fillId="32" borderId="10" xfId="0" applyNumberFormat="1" applyFont="1" applyFill="1" applyBorder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3" fillId="0" borderId="0" xfId="53" applyFont="1" applyFill="1" applyAlignment="1">
      <alignment horizontal="right" wrapText="1"/>
      <protection/>
    </xf>
    <xf numFmtId="0" fontId="0" fillId="0" borderId="0" xfId="0" applyAlignment="1">
      <alignment wrapText="1"/>
    </xf>
    <xf numFmtId="0" fontId="3" fillId="0" borderId="0" xfId="54" applyNumberFormat="1" applyFont="1" applyFill="1" applyAlignment="1">
      <alignment horizontal="right" wrapText="1"/>
      <protection/>
    </xf>
    <xf numFmtId="0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SheetLayoutView="100" workbookViewId="0" topLeftCell="A115">
      <selection activeCell="E126" sqref="E126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2.75390625" style="11" customWidth="1"/>
    <col min="6" max="6" width="10.625" style="11" customWidth="1"/>
    <col min="7" max="7" width="14.25390625" style="9" customWidth="1"/>
    <col min="8" max="8" width="10.75390625" style="9" customWidth="1"/>
    <col min="9" max="16384" width="9.125" style="9" customWidth="1"/>
  </cols>
  <sheetData>
    <row r="1" spans="6:7" ht="15.75">
      <c r="F1" s="12"/>
      <c r="G1" s="14" t="s">
        <v>8</v>
      </c>
    </row>
    <row r="2" spans="5:7" ht="110.25" customHeight="1">
      <c r="E2" s="59" t="s">
        <v>284</v>
      </c>
      <c r="F2" s="60"/>
      <c r="G2" s="60"/>
    </row>
    <row r="3" spans="5:7" ht="15.75" customHeight="1">
      <c r="E3" s="61" t="s">
        <v>289</v>
      </c>
      <c r="F3" s="62"/>
      <c r="G3" s="62"/>
    </row>
    <row r="5" spans="1:7" s="4" customFormat="1" ht="15.75">
      <c r="A5" s="58" t="s">
        <v>142</v>
      </c>
      <c r="B5" s="58"/>
      <c r="C5" s="58"/>
      <c r="D5" s="58"/>
      <c r="E5" s="58"/>
      <c r="F5" s="58"/>
      <c r="G5" s="58"/>
    </row>
    <row r="6" spans="1:7" s="4" customFormat="1" ht="15.75">
      <c r="A6" s="58" t="s">
        <v>186</v>
      </c>
      <c r="B6" s="58"/>
      <c r="C6" s="58"/>
      <c r="D6" s="58"/>
      <c r="E6" s="58"/>
      <c r="F6" s="58"/>
      <c r="G6" s="58"/>
    </row>
    <row r="7" spans="1:7" s="4" customFormat="1" ht="15.75">
      <c r="A7" s="6"/>
      <c r="B7" s="5"/>
      <c r="C7" s="5"/>
      <c r="D7" s="5"/>
      <c r="E7" s="5"/>
      <c r="F7" s="5"/>
      <c r="G7" s="5"/>
    </row>
    <row r="8" spans="2:7" ht="15.75">
      <c r="B8" s="2"/>
      <c r="C8" s="3"/>
      <c r="D8" s="3"/>
      <c r="E8" s="3"/>
      <c r="F8" s="3"/>
      <c r="G8" s="1" t="s">
        <v>149</v>
      </c>
    </row>
    <row r="9" spans="1:7" s="18" customFormat="1" ht="31.5">
      <c r="A9" s="22" t="s">
        <v>33</v>
      </c>
      <c r="B9" s="22" t="s">
        <v>34</v>
      </c>
      <c r="C9" s="23" t="s">
        <v>48</v>
      </c>
      <c r="D9" s="23" t="s">
        <v>16</v>
      </c>
      <c r="E9" s="23" t="s">
        <v>35</v>
      </c>
      <c r="F9" s="23" t="s">
        <v>51</v>
      </c>
      <c r="G9" s="24" t="s">
        <v>212</v>
      </c>
    </row>
    <row r="10" spans="1:7" s="18" customFormat="1" ht="15.75">
      <c r="A10" s="7"/>
      <c r="B10" s="23" t="s">
        <v>36</v>
      </c>
      <c r="C10" s="23" t="s">
        <v>37</v>
      </c>
      <c r="D10" s="23" t="s">
        <v>38</v>
      </c>
      <c r="E10" s="23" t="s">
        <v>39</v>
      </c>
      <c r="F10" s="23" t="s">
        <v>40</v>
      </c>
      <c r="G10" s="23" t="s">
        <v>41</v>
      </c>
    </row>
    <row r="11" spans="1:7" s="15" customFormat="1" ht="15.75">
      <c r="A11" s="16" t="s">
        <v>36</v>
      </c>
      <c r="B11" s="17" t="s">
        <v>122</v>
      </c>
      <c r="C11" s="16" t="s">
        <v>1</v>
      </c>
      <c r="D11" s="16" t="s">
        <v>43</v>
      </c>
      <c r="E11" s="16" t="s">
        <v>43</v>
      </c>
      <c r="F11" s="16" t="s">
        <v>43</v>
      </c>
      <c r="G11" s="25">
        <f>G136</f>
        <v>10767767.77</v>
      </c>
    </row>
    <row r="12" spans="1:7" s="15" customFormat="1" ht="15.75">
      <c r="A12" s="16" t="s">
        <v>37</v>
      </c>
      <c r="B12" s="17" t="s">
        <v>53</v>
      </c>
      <c r="C12" s="16" t="s">
        <v>1</v>
      </c>
      <c r="D12" s="16" t="s">
        <v>44</v>
      </c>
      <c r="E12" s="7"/>
      <c r="F12" s="16" t="s">
        <v>43</v>
      </c>
      <c r="G12" s="25">
        <f>G13+G19+G31+G27</f>
        <v>3405551.78</v>
      </c>
    </row>
    <row r="13" spans="1:7" s="18" customFormat="1" ht="31.5">
      <c r="A13" s="16" t="s">
        <v>38</v>
      </c>
      <c r="B13" s="28" t="s">
        <v>59</v>
      </c>
      <c r="C13" s="16" t="s">
        <v>1</v>
      </c>
      <c r="D13" s="16" t="s">
        <v>3</v>
      </c>
      <c r="E13" s="7"/>
      <c r="F13" s="16" t="s">
        <v>43</v>
      </c>
      <c r="G13" s="25">
        <f>G14</f>
        <v>490168.63</v>
      </c>
    </row>
    <row r="14" spans="1:7" s="18" customFormat="1" ht="18.75" customHeight="1">
      <c r="A14" s="16" t="s">
        <v>39</v>
      </c>
      <c r="B14" s="13" t="s">
        <v>114</v>
      </c>
      <c r="C14" s="7" t="s">
        <v>1</v>
      </c>
      <c r="D14" s="7" t="s">
        <v>3</v>
      </c>
      <c r="E14" s="7" t="s">
        <v>187</v>
      </c>
      <c r="F14" s="7" t="s">
        <v>43</v>
      </c>
      <c r="G14" s="26">
        <f>G15</f>
        <v>490168.63</v>
      </c>
    </row>
    <row r="15" spans="1:7" s="18" customFormat="1" ht="18" customHeight="1">
      <c r="A15" s="16" t="s">
        <v>40</v>
      </c>
      <c r="B15" s="13" t="s">
        <v>115</v>
      </c>
      <c r="C15" s="7" t="s">
        <v>1</v>
      </c>
      <c r="D15" s="7" t="s">
        <v>3</v>
      </c>
      <c r="E15" s="7" t="s">
        <v>188</v>
      </c>
      <c r="F15" s="7"/>
      <c r="G15" s="26">
        <f>G16</f>
        <v>490168.63</v>
      </c>
    </row>
    <row r="16" spans="1:7" s="18" customFormat="1" ht="47.25">
      <c r="A16" s="16" t="s">
        <v>41</v>
      </c>
      <c r="B16" s="13" t="s">
        <v>123</v>
      </c>
      <c r="C16" s="7" t="s">
        <v>1</v>
      </c>
      <c r="D16" s="7" t="s">
        <v>3</v>
      </c>
      <c r="E16" s="7" t="s">
        <v>189</v>
      </c>
      <c r="F16" s="7" t="s">
        <v>43</v>
      </c>
      <c r="G16" s="26">
        <f>G17</f>
        <v>490168.63</v>
      </c>
    </row>
    <row r="17" spans="1:7" s="18" customFormat="1" ht="47.25" customHeight="1">
      <c r="A17" s="16" t="s">
        <v>42</v>
      </c>
      <c r="B17" s="13" t="s">
        <v>237</v>
      </c>
      <c r="C17" s="7" t="s">
        <v>1</v>
      </c>
      <c r="D17" s="7" t="s">
        <v>3</v>
      </c>
      <c r="E17" s="7" t="s">
        <v>189</v>
      </c>
      <c r="F17" s="7" t="s">
        <v>46</v>
      </c>
      <c r="G17" s="26">
        <f>G18</f>
        <v>490168.63</v>
      </c>
    </row>
    <row r="18" spans="1:7" s="18" customFormat="1" ht="21" customHeight="1">
      <c r="A18" s="16" t="s">
        <v>69</v>
      </c>
      <c r="B18" s="13" t="s">
        <v>238</v>
      </c>
      <c r="C18" s="7" t="s">
        <v>1</v>
      </c>
      <c r="D18" s="7" t="s">
        <v>3</v>
      </c>
      <c r="E18" s="7" t="s">
        <v>189</v>
      </c>
      <c r="F18" s="7" t="s">
        <v>52</v>
      </c>
      <c r="G18" s="26">
        <v>490168.63</v>
      </c>
    </row>
    <row r="19" spans="1:7" s="18" customFormat="1" ht="33" customHeight="1">
      <c r="A19" s="16" t="s">
        <v>140</v>
      </c>
      <c r="B19" s="17" t="s">
        <v>225</v>
      </c>
      <c r="C19" s="16" t="s">
        <v>1</v>
      </c>
      <c r="D19" s="16" t="s">
        <v>9</v>
      </c>
      <c r="E19" s="7"/>
      <c r="F19" s="16"/>
      <c r="G19" s="25">
        <f>G20</f>
        <v>2080217.7399999998</v>
      </c>
    </row>
    <row r="20" spans="1:7" s="18" customFormat="1" ht="15.75">
      <c r="A20" s="16" t="s">
        <v>70</v>
      </c>
      <c r="B20" s="13" t="s">
        <v>116</v>
      </c>
      <c r="C20" s="7" t="s">
        <v>1</v>
      </c>
      <c r="D20" s="7" t="s">
        <v>9</v>
      </c>
      <c r="E20" s="7" t="s">
        <v>187</v>
      </c>
      <c r="F20" s="7" t="s">
        <v>43</v>
      </c>
      <c r="G20" s="26">
        <f>G21</f>
        <v>2080217.7399999998</v>
      </c>
    </row>
    <row r="21" spans="1:7" s="18" customFormat="1" ht="21" customHeight="1">
      <c r="A21" s="16" t="s">
        <v>71</v>
      </c>
      <c r="B21" s="13" t="s">
        <v>117</v>
      </c>
      <c r="C21" s="7" t="s">
        <v>1</v>
      </c>
      <c r="D21" s="7" t="s">
        <v>9</v>
      </c>
      <c r="E21" s="7" t="s">
        <v>188</v>
      </c>
      <c r="F21" s="7"/>
      <c r="G21" s="26">
        <f>SUM(G23:G24)</f>
        <v>2080217.7399999998</v>
      </c>
    </row>
    <row r="22" spans="1:7" s="18" customFormat="1" ht="51" customHeight="1">
      <c r="A22" s="16" t="s">
        <v>72</v>
      </c>
      <c r="B22" s="13" t="s">
        <v>237</v>
      </c>
      <c r="C22" s="7" t="s">
        <v>1</v>
      </c>
      <c r="D22" s="7" t="s">
        <v>9</v>
      </c>
      <c r="E22" s="7" t="s">
        <v>189</v>
      </c>
      <c r="F22" s="7" t="s">
        <v>46</v>
      </c>
      <c r="G22" s="26">
        <f>G23</f>
        <v>1339672.38</v>
      </c>
    </row>
    <row r="23" spans="1:7" s="18" customFormat="1" ht="21" customHeight="1">
      <c r="A23" s="16" t="s">
        <v>73</v>
      </c>
      <c r="B23" s="13" t="s">
        <v>238</v>
      </c>
      <c r="C23" s="7" t="s">
        <v>1</v>
      </c>
      <c r="D23" s="7" t="s">
        <v>9</v>
      </c>
      <c r="E23" s="7" t="s">
        <v>189</v>
      </c>
      <c r="F23" s="7" t="s">
        <v>52</v>
      </c>
      <c r="G23" s="26">
        <v>1339672.38</v>
      </c>
    </row>
    <row r="24" spans="1:7" s="18" customFormat="1" ht="47.25" customHeight="1">
      <c r="A24" s="16" t="s">
        <v>74</v>
      </c>
      <c r="B24" s="13" t="s">
        <v>118</v>
      </c>
      <c r="C24" s="7" t="s">
        <v>1</v>
      </c>
      <c r="D24" s="7" t="s">
        <v>9</v>
      </c>
      <c r="E24" s="7" t="s">
        <v>189</v>
      </c>
      <c r="F24" s="7"/>
      <c r="G24" s="26">
        <f>G25</f>
        <v>740545.36</v>
      </c>
    </row>
    <row r="25" spans="1:7" s="18" customFormat="1" ht="33" customHeight="1">
      <c r="A25" s="16" t="s">
        <v>25</v>
      </c>
      <c r="B25" s="13" t="s">
        <v>239</v>
      </c>
      <c r="C25" s="7" t="s">
        <v>1</v>
      </c>
      <c r="D25" s="7" t="s">
        <v>9</v>
      </c>
      <c r="E25" s="7" t="s">
        <v>189</v>
      </c>
      <c r="F25" s="7" t="s">
        <v>15</v>
      </c>
      <c r="G25" s="26">
        <f>G26</f>
        <v>740545.36</v>
      </c>
    </row>
    <row r="26" spans="1:7" s="18" customFormat="1" ht="35.25" customHeight="1">
      <c r="A26" s="16" t="s">
        <v>19</v>
      </c>
      <c r="B26" s="13" t="s">
        <v>240</v>
      </c>
      <c r="C26" s="7" t="s">
        <v>1</v>
      </c>
      <c r="D26" s="7" t="s">
        <v>9</v>
      </c>
      <c r="E26" s="7" t="s">
        <v>189</v>
      </c>
      <c r="F26" s="7" t="s">
        <v>50</v>
      </c>
      <c r="G26" s="26">
        <f>546790.36+3500+190255</f>
        <v>740545.36</v>
      </c>
    </row>
    <row r="27" spans="1:7" s="18" customFormat="1" ht="15.75" customHeight="1">
      <c r="A27" s="16" t="s">
        <v>10</v>
      </c>
      <c r="B27" s="17" t="s">
        <v>160</v>
      </c>
      <c r="C27" s="30" t="s">
        <v>1</v>
      </c>
      <c r="D27" s="30" t="s">
        <v>164</v>
      </c>
      <c r="E27" s="51"/>
      <c r="F27" s="42"/>
      <c r="G27" s="25">
        <f>G28</f>
        <v>20000</v>
      </c>
    </row>
    <row r="28" spans="1:7" s="18" customFormat="1" ht="33" customHeight="1">
      <c r="A28" s="16" t="s">
        <v>11</v>
      </c>
      <c r="B28" s="13" t="s">
        <v>161</v>
      </c>
      <c r="C28" s="31" t="s">
        <v>1</v>
      </c>
      <c r="D28" s="31" t="s">
        <v>164</v>
      </c>
      <c r="E28" s="41">
        <v>7600000000</v>
      </c>
      <c r="F28" s="40"/>
      <c r="G28" s="26">
        <f>G29</f>
        <v>20000</v>
      </c>
    </row>
    <row r="29" spans="1:7" s="18" customFormat="1" ht="17.25" customHeight="1">
      <c r="A29" s="16" t="s">
        <v>75</v>
      </c>
      <c r="B29" s="13" t="s">
        <v>162</v>
      </c>
      <c r="C29" s="31" t="s">
        <v>1</v>
      </c>
      <c r="D29" s="31" t="s">
        <v>164</v>
      </c>
      <c r="E29" s="41">
        <v>7640000000</v>
      </c>
      <c r="F29" s="32">
        <v>800</v>
      </c>
      <c r="G29" s="26">
        <f>G30</f>
        <v>20000</v>
      </c>
    </row>
    <row r="30" spans="1:7" s="18" customFormat="1" ht="16.5" customHeight="1">
      <c r="A30" s="16" t="s">
        <v>76</v>
      </c>
      <c r="B30" s="13" t="s">
        <v>163</v>
      </c>
      <c r="C30" s="31" t="s">
        <v>1</v>
      </c>
      <c r="D30" s="31" t="s">
        <v>164</v>
      </c>
      <c r="E30" s="41">
        <v>7640081710</v>
      </c>
      <c r="F30" s="32">
        <v>870</v>
      </c>
      <c r="G30" s="26">
        <v>20000</v>
      </c>
    </row>
    <row r="31" spans="1:7" s="18" customFormat="1" ht="15.75">
      <c r="A31" s="16" t="s">
        <v>77</v>
      </c>
      <c r="B31" s="17" t="s">
        <v>60</v>
      </c>
      <c r="C31" s="16" t="s">
        <v>1</v>
      </c>
      <c r="D31" s="16" t="s">
        <v>29</v>
      </c>
      <c r="E31" s="7"/>
      <c r="F31" s="16"/>
      <c r="G31" s="25">
        <f>G32+G37+G41</f>
        <v>815165.41</v>
      </c>
    </row>
    <row r="32" spans="1:7" s="18" customFormat="1" ht="31.5">
      <c r="A32" s="16" t="s">
        <v>78</v>
      </c>
      <c r="B32" s="17" t="s">
        <v>105</v>
      </c>
      <c r="C32" s="7" t="s">
        <v>1</v>
      </c>
      <c r="D32" s="7" t="s">
        <v>29</v>
      </c>
      <c r="E32" s="7" t="s">
        <v>187</v>
      </c>
      <c r="F32" s="7" t="s">
        <v>43</v>
      </c>
      <c r="G32" s="25">
        <f>G33</f>
        <v>755265.41</v>
      </c>
    </row>
    <row r="33" spans="1:7" s="18" customFormat="1" ht="31.5">
      <c r="A33" s="16" t="s">
        <v>79</v>
      </c>
      <c r="B33" s="13" t="s">
        <v>104</v>
      </c>
      <c r="C33" s="7" t="s">
        <v>1</v>
      </c>
      <c r="D33" s="7" t="s">
        <v>29</v>
      </c>
      <c r="E33" s="7" t="s">
        <v>188</v>
      </c>
      <c r="F33" s="7" t="s">
        <v>43</v>
      </c>
      <c r="G33" s="26">
        <f>G34</f>
        <v>755265.41</v>
      </c>
    </row>
    <row r="34" spans="1:7" s="18" customFormat="1" ht="31.5">
      <c r="A34" s="16" t="s">
        <v>126</v>
      </c>
      <c r="B34" s="13" t="s">
        <v>61</v>
      </c>
      <c r="C34" s="7" t="s">
        <v>1</v>
      </c>
      <c r="D34" s="7" t="s">
        <v>29</v>
      </c>
      <c r="E34" s="7" t="s">
        <v>190</v>
      </c>
      <c r="F34" s="7" t="s">
        <v>43</v>
      </c>
      <c r="G34" s="26">
        <f>G35</f>
        <v>755265.41</v>
      </c>
    </row>
    <row r="35" spans="1:7" s="18" customFormat="1" ht="47.25" customHeight="1">
      <c r="A35" s="16" t="s">
        <v>127</v>
      </c>
      <c r="B35" s="13" t="s">
        <v>237</v>
      </c>
      <c r="C35" s="7" t="s">
        <v>1</v>
      </c>
      <c r="D35" s="7" t="s">
        <v>29</v>
      </c>
      <c r="E35" s="7" t="s">
        <v>190</v>
      </c>
      <c r="F35" s="7" t="s">
        <v>46</v>
      </c>
      <c r="G35" s="26">
        <f>G36</f>
        <v>755265.41</v>
      </c>
    </row>
    <row r="36" spans="1:7" s="18" customFormat="1" ht="15.75">
      <c r="A36" s="16" t="s">
        <v>128</v>
      </c>
      <c r="B36" s="13" t="s">
        <v>179</v>
      </c>
      <c r="C36" s="7" t="s">
        <v>1</v>
      </c>
      <c r="D36" s="7" t="s">
        <v>29</v>
      </c>
      <c r="E36" s="7" t="s">
        <v>190</v>
      </c>
      <c r="F36" s="7" t="s">
        <v>47</v>
      </c>
      <c r="G36" s="26">
        <v>755265.41</v>
      </c>
    </row>
    <row r="37" spans="1:7" s="18" customFormat="1" ht="31.5">
      <c r="A37" s="16" t="s">
        <v>129</v>
      </c>
      <c r="B37" s="17" t="s">
        <v>119</v>
      </c>
      <c r="C37" s="16" t="s">
        <v>1</v>
      </c>
      <c r="D37" s="16" t="s">
        <v>29</v>
      </c>
      <c r="E37" s="16" t="s">
        <v>187</v>
      </c>
      <c r="F37" s="16"/>
      <c r="G37" s="25">
        <f>G38</f>
        <v>55900</v>
      </c>
    </row>
    <row r="38" spans="1:7" s="18" customFormat="1" ht="110.25">
      <c r="A38" s="16" t="s">
        <v>130</v>
      </c>
      <c r="B38" s="13" t="s">
        <v>120</v>
      </c>
      <c r="C38" s="7" t="s">
        <v>1</v>
      </c>
      <c r="D38" s="7" t="s">
        <v>29</v>
      </c>
      <c r="E38" s="7" t="s">
        <v>188</v>
      </c>
      <c r="F38" s="7"/>
      <c r="G38" s="26">
        <f>G39</f>
        <v>55900</v>
      </c>
    </row>
    <row r="39" spans="1:7" s="18" customFormat="1" ht="48" customHeight="1">
      <c r="A39" s="16" t="s">
        <v>131</v>
      </c>
      <c r="B39" s="13" t="s">
        <v>241</v>
      </c>
      <c r="C39" s="7" t="s">
        <v>1</v>
      </c>
      <c r="D39" s="7" t="s">
        <v>29</v>
      </c>
      <c r="E39" s="7" t="s">
        <v>191</v>
      </c>
      <c r="F39" s="7" t="s">
        <v>46</v>
      </c>
      <c r="G39" s="26">
        <f>G40</f>
        <v>55900</v>
      </c>
    </row>
    <row r="40" spans="1:7" s="18" customFormat="1" ht="16.5" customHeight="1">
      <c r="A40" s="16" t="s">
        <v>132</v>
      </c>
      <c r="B40" s="13" t="s">
        <v>243</v>
      </c>
      <c r="C40" s="7" t="s">
        <v>1</v>
      </c>
      <c r="D40" s="7" t="s">
        <v>29</v>
      </c>
      <c r="E40" s="7" t="s">
        <v>191</v>
      </c>
      <c r="F40" s="7" t="s">
        <v>52</v>
      </c>
      <c r="G40" s="26">
        <v>55900</v>
      </c>
    </row>
    <row r="41" spans="1:7" s="18" customFormat="1" ht="31.5">
      <c r="A41" s="16" t="s">
        <v>133</v>
      </c>
      <c r="B41" s="17" t="s">
        <v>124</v>
      </c>
      <c r="C41" s="16" t="s">
        <v>1</v>
      </c>
      <c r="D41" s="16" t="s">
        <v>29</v>
      </c>
      <c r="E41" s="16" t="s">
        <v>187</v>
      </c>
      <c r="F41" s="16"/>
      <c r="G41" s="25">
        <f>G42</f>
        <v>4000</v>
      </c>
    </row>
    <row r="42" spans="1:7" s="18" customFormat="1" ht="47.25">
      <c r="A42" s="16" t="s">
        <v>80</v>
      </c>
      <c r="B42" s="13" t="s">
        <v>125</v>
      </c>
      <c r="C42" s="7" t="s">
        <v>1</v>
      </c>
      <c r="D42" s="7" t="s">
        <v>29</v>
      </c>
      <c r="E42" s="7" t="s">
        <v>188</v>
      </c>
      <c r="F42" s="7"/>
      <c r="G42" s="26">
        <f>G43</f>
        <v>4000</v>
      </c>
    </row>
    <row r="43" spans="1:7" s="18" customFormat="1" ht="17.25" customHeight="1">
      <c r="A43" s="16" t="s">
        <v>81</v>
      </c>
      <c r="B43" s="13" t="s">
        <v>242</v>
      </c>
      <c r="C43" s="7" t="s">
        <v>1</v>
      </c>
      <c r="D43" s="7" t="s">
        <v>29</v>
      </c>
      <c r="E43" s="7" t="s">
        <v>192</v>
      </c>
      <c r="F43" s="7" t="s">
        <v>15</v>
      </c>
      <c r="G43" s="26">
        <f>G44</f>
        <v>4000</v>
      </c>
    </row>
    <row r="44" spans="1:7" s="18" customFormat="1" ht="31.5">
      <c r="A44" s="16" t="s">
        <v>82</v>
      </c>
      <c r="B44" s="13" t="s">
        <v>244</v>
      </c>
      <c r="C44" s="7" t="s">
        <v>1</v>
      </c>
      <c r="D44" s="7" t="s">
        <v>29</v>
      </c>
      <c r="E44" s="7" t="s">
        <v>192</v>
      </c>
      <c r="F44" s="7" t="s">
        <v>50</v>
      </c>
      <c r="G44" s="26">
        <v>4000</v>
      </c>
    </row>
    <row r="45" spans="1:7" s="15" customFormat="1" ht="15.75">
      <c r="A45" s="16" t="s">
        <v>83</v>
      </c>
      <c r="B45" s="17" t="s">
        <v>17</v>
      </c>
      <c r="C45" s="16" t="s">
        <v>1</v>
      </c>
      <c r="D45" s="16" t="s">
        <v>24</v>
      </c>
      <c r="E45" s="7"/>
      <c r="F45" s="16" t="s">
        <v>43</v>
      </c>
      <c r="G45" s="25">
        <f>G46</f>
        <v>85800</v>
      </c>
    </row>
    <row r="46" spans="1:7" s="18" customFormat="1" ht="15.75">
      <c r="A46" s="16" t="s">
        <v>84</v>
      </c>
      <c r="B46" s="13" t="s">
        <v>226</v>
      </c>
      <c r="C46" s="7" t="s">
        <v>1</v>
      </c>
      <c r="D46" s="7" t="s">
        <v>28</v>
      </c>
      <c r="E46" s="7"/>
      <c r="F46" s="7" t="s">
        <v>43</v>
      </c>
      <c r="G46" s="26">
        <f>G47</f>
        <v>85800</v>
      </c>
    </row>
    <row r="47" spans="1:7" s="18" customFormat="1" ht="15.75">
      <c r="A47" s="16" t="s">
        <v>141</v>
      </c>
      <c r="B47" s="13" t="s">
        <v>106</v>
      </c>
      <c r="C47" s="7" t="s">
        <v>1</v>
      </c>
      <c r="D47" s="7" t="s">
        <v>28</v>
      </c>
      <c r="E47" s="7" t="s">
        <v>187</v>
      </c>
      <c r="F47" s="7" t="s">
        <v>43</v>
      </c>
      <c r="G47" s="26">
        <f>G48</f>
        <v>85800</v>
      </c>
    </row>
    <row r="48" spans="1:7" s="18" customFormat="1" ht="15.75">
      <c r="A48" s="16" t="s">
        <v>85</v>
      </c>
      <c r="B48" s="13" t="s">
        <v>57</v>
      </c>
      <c r="C48" s="7" t="s">
        <v>1</v>
      </c>
      <c r="D48" s="7" t="s">
        <v>28</v>
      </c>
      <c r="E48" s="7" t="s">
        <v>188</v>
      </c>
      <c r="F48" s="7" t="s">
        <v>43</v>
      </c>
      <c r="G48" s="26">
        <f>G49</f>
        <v>85800</v>
      </c>
    </row>
    <row r="49" spans="1:7" s="18" customFormat="1" ht="47.25">
      <c r="A49" s="16" t="s">
        <v>86</v>
      </c>
      <c r="B49" s="13" t="s">
        <v>58</v>
      </c>
      <c r="C49" s="7" t="s">
        <v>1</v>
      </c>
      <c r="D49" s="7" t="s">
        <v>28</v>
      </c>
      <c r="E49" s="7" t="s">
        <v>193</v>
      </c>
      <c r="F49" s="7" t="s">
        <v>43</v>
      </c>
      <c r="G49" s="26">
        <f>G50+G53</f>
        <v>85800</v>
      </c>
    </row>
    <row r="50" spans="1:7" s="18" customFormat="1" ht="49.5" customHeight="1">
      <c r="A50" s="16" t="s">
        <v>87</v>
      </c>
      <c r="B50" s="13" t="s">
        <v>245</v>
      </c>
      <c r="C50" s="7" t="s">
        <v>1</v>
      </c>
      <c r="D50" s="7" t="s">
        <v>28</v>
      </c>
      <c r="E50" s="7" t="s">
        <v>193</v>
      </c>
      <c r="F50" s="7" t="s">
        <v>46</v>
      </c>
      <c r="G50" s="26">
        <f>G51</f>
        <v>60379.89</v>
      </c>
    </row>
    <row r="51" spans="1:7" s="18" customFormat="1" ht="15.75">
      <c r="A51" s="16" t="s">
        <v>88</v>
      </c>
      <c r="B51" s="13" t="s">
        <v>18</v>
      </c>
      <c r="C51" s="7" t="s">
        <v>1</v>
      </c>
      <c r="D51" s="7" t="s">
        <v>28</v>
      </c>
      <c r="E51" s="7" t="s">
        <v>193</v>
      </c>
      <c r="F51" s="7" t="s">
        <v>47</v>
      </c>
      <c r="G51" s="26">
        <v>60379.89</v>
      </c>
    </row>
    <row r="52" spans="1:7" s="18" customFormat="1" ht="31.5">
      <c r="A52" s="16" t="s">
        <v>89</v>
      </c>
      <c r="B52" s="13" t="s">
        <v>113</v>
      </c>
      <c r="C52" s="7" t="s">
        <v>1</v>
      </c>
      <c r="D52" s="7" t="s">
        <v>28</v>
      </c>
      <c r="E52" s="7" t="s">
        <v>193</v>
      </c>
      <c r="F52" s="7"/>
      <c r="G52" s="26">
        <f>G53</f>
        <v>25420.11</v>
      </c>
    </row>
    <row r="53" spans="1:7" s="18" customFormat="1" ht="18" customHeight="1">
      <c r="A53" s="16" t="s">
        <v>134</v>
      </c>
      <c r="B53" s="13" t="s">
        <v>246</v>
      </c>
      <c r="C53" s="7" t="s">
        <v>1</v>
      </c>
      <c r="D53" s="7" t="s">
        <v>28</v>
      </c>
      <c r="E53" s="7" t="s">
        <v>193</v>
      </c>
      <c r="F53" s="7" t="s">
        <v>15</v>
      </c>
      <c r="G53" s="26">
        <f>G54</f>
        <v>25420.11</v>
      </c>
    </row>
    <row r="54" spans="1:7" s="18" customFormat="1" ht="23.25" customHeight="1">
      <c r="A54" s="16" t="s">
        <v>135</v>
      </c>
      <c r="B54" s="13" t="s">
        <v>64</v>
      </c>
      <c r="C54" s="7" t="s">
        <v>1</v>
      </c>
      <c r="D54" s="7" t="s">
        <v>28</v>
      </c>
      <c r="E54" s="7" t="s">
        <v>193</v>
      </c>
      <c r="F54" s="7" t="s">
        <v>50</v>
      </c>
      <c r="G54" s="26">
        <f>33220.11-7800</f>
        <v>25420.11</v>
      </c>
    </row>
    <row r="55" spans="1:7" s="18" customFormat="1" ht="16.5" customHeight="1">
      <c r="A55" s="16" t="s">
        <v>136</v>
      </c>
      <c r="B55" s="35" t="s">
        <v>150</v>
      </c>
      <c r="C55" s="39" t="s">
        <v>1</v>
      </c>
      <c r="D55" s="39" t="s">
        <v>152</v>
      </c>
      <c r="E55" s="16"/>
      <c r="F55" s="29"/>
      <c r="G55" s="43">
        <f>G56+G60</f>
        <v>21164</v>
      </c>
    </row>
    <row r="56" spans="1:7" s="18" customFormat="1" ht="16.5" customHeight="1">
      <c r="A56" s="16" t="s">
        <v>137</v>
      </c>
      <c r="B56" s="35" t="s">
        <v>213</v>
      </c>
      <c r="C56" s="33" t="s">
        <v>1</v>
      </c>
      <c r="D56" s="33" t="s">
        <v>214</v>
      </c>
      <c r="E56" s="7"/>
      <c r="F56" s="53"/>
      <c r="G56" s="43">
        <f>G57</f>
        <v>16114</v>
      </c>
    </row>
    <row r="57" spans="1:7" s="18" customFormat="1" ht="16.5" customHeight="1">
      <c r="A57" s="16" t="s">
        <v>90</v>
      </c>
      <c r="B57" s="52" t="s">
        <v>106</v>
      </c>
      <c r="C57" s="33" t="s">
        <v>1</v>
      </c>
      <c r="D57" s="33" t="s">
        <v>214</v>
      </c>
      <c r="E57" s="7" t="s">
        <v>187</v>
      </c>
      <c r="F57" s="53"/>
      <c r="G57" s="44">
        <v>16114</v>
      </c>
    </row>
    <row r="58" spans="1:7" s="18" customFormat="1" ht="16.5" customHeight="1">
      <c r="A58" s="16" t="s">
        <v>4</v>
      </c>
      <c r="B58" s="52" t="s">
        <v>247</v>
      </c>
      <c r="C58" s="33" t="s">
        <v>1</v>
      </c>
      <c r="D58" s="33" t="s">
        <v>214</v>
      </c>
      <c r="E58" s="7" t="s">
        <v>188</v>
      </c>
      <c r="F58" s="36" t="s">
        <v>15</v>
      </c>
      <c r="G58" s="44">
        <v>16114</v>
      </c>
    </row>
    <row r="59" spans="1:7" s="18" customFormat="1" ht="30.75" customHeight="1">
      <c r="A59" s="16" t="s">
        <v>229</v>
      </c>
      <c r="B59" s="52" t="s">
        <v>248</v>
      </c>
      <c r="C59" s="33" t="s">
        <v>1</v>
      </c>
      <c r="D59" s="33" t="s">
        <v>214</v>
      </c>
      <c r="E59" s="7" t="s">
        <v>215</v>
      </c>
      <c r="F59" s="36" t="s">
        <v>50</v>
      </c>
      <c r="G59" s="44">
        <v>16114</v>
      </c>
    </row>
    <row r="60" spans="1:7" s="18" customFormat="1" ht="33.75" customHeight="1">
      <c r="A60" s="16" t="s">
        <v>5</v>
      </c>
      <c r="B60" s="35" t="s">
        <v>151</v>
      </c>
      <c r="C60" s="33" t="s">
        <v>1</v>
      </c>
      <c r="D60" s="33" t="s">
        <v>153</v>
      </c>
      <c r="E60" s="48"/>
      <c r="F60" s="53"/>
      <c r="G60" s="43">
        <f>G62</f>
        <v>5050</v>
      </c>
    </row>
    <row r="61" spans="1:7" s="18" customFormat="1" ht="20.25" customHeight="1">
      <c r="A61" s="16" t="s">
        <v>6</v>
      </c>
      <c r="B61" s="52" t="s">
        <v>106</v>
      </c>
      <c r="C61" s="33" t="s">
        <v>1</v>
      </c>
      <c r="D61" s="33" t="s">
        <v>153</v>
      </c>
      <c r="E61" s="48" t="s">
        <v>187</v>
      </c>
      <c r="F61" s="53"/>
      <c r="G61" s="43">
        <f>G62</f>
        <v>5050</v>
      </c>
    </row>
    <row r="62" spans="1:7" s="18" customFormat="1" ht="33.75" customHeight="1">
      <c r="A62" s="16" t="s">
        <v>7</v>
      </c>
      <c r="B62" s="34" t="s">
        <v>249</v>
      </c>
      <c r="C62" s="31" t="s">
        <v>1</v>
      </c>
      <c r="D62" s="31" t="s">
        <v>153</v>
      </c>
      <c r="E62" s="31" t="s">
        <v>188</v>
      </c>
      <c r="F62" s="31" t="s">
        <v>15</v>
      </c>
      <c r="G62" s="44">
        <f>G63</f>
        <v>5050</v>
      </c>
    </row>
    <row r="63" spans="1:7" s="18" customFormat="1" ht="35.25" customHeight="1">
      <c r="A63" s="16" t="s">
        <v>230</v>
      </c>
      <c r="B63" s="34" t="s">
        <v>248</v>
      </c>
      <c r="C63" s="31" t="s">
        <v>1</v>
      </c>
      <c r="D63" s="31" t="s">
        <v>153</v>
      </c>
      <c r="E63" s="31" t="s">
        <v>194</v>
      </c>
      <c r="F63" s="31" t="s">
        <v>50</v>
      </c>
      <c r="G63" s="44">
        <v>5050</v>
      </c>
    </row>
    <row r="64" spans="1:7" s="18" customFormat="1" ht="23.25" customHeight="1">
      <c r="A64" s="16" t="s">
        <v>91</v>
      </c>
      <c r="B64" s="35" t="s">
        <v>227</v>
      </c>
      <c r="C64" s="30" t="s">
        <v>1</v>
      </c>
      <c r="D64" s="30" t="s">
        <v>156</v>
      </c>
      <c r="E64" s="16"/>
      <c r="F64" s="45"/>
      <c r="G64" s="43">
        <f>G65</f>
        <v>144200</v>
      </c>
    </row>
    <row r="65" spans="1:7" s="18" customFormat="1" ht="23.25" customHeight="1">
      <c r="A65" s="16" t="s">
        <v>92</v>
      </c>
      <c r="B65" s="35" t="s">
        <v>154</v>
      </c>
      <c r="C65" s="31" t="s">
        <v>1</v>
      </c>
      <c r="D65" s="31" t="s">
        <v>157</v>
      </c>
      <c r="E65" s="48"/>
      <c r="F65" s="46"/>
      <c r="G65" s="44">
        <f>G66</f>
        <v>144200</v>
      </c>
    </row>
    <row r="66" spans="1:7" s="18" customFormat="1" ht="23.25" customHeight="1">
      <c r="A66" s="16" t="s">
        <v>107</v>
      </c>
      <c r="B66" s="35" t="s">
        <v>155</v>
      </c>
      <c r="C66" s="31" t="s">
        <v>1</v>
      </c>
      <c r="D66" s="31" t="s">
        <v>157</v>
      </c>
      <c r="E66" s="31" t="s">
        <v>187</v>
      </c>
      <c r="F66" s="46"/>
      <c r="G66" s="44">
        <f>G67</f>
        <v>144200</v>
      </c>
    </row>
    <row r="67" spans="1:7" s="18" customFormat="1" ht="33" customHeight="1">
      <c r="A67" s="16" t="s">
        <v>108</v>
      </c>
      <c r="B67" s="34" t="s">
        <v>250</v>
      </c>
      <c r="C67" s="31" t="s">
        <v>1</v>
      </c>
      <c r="D67" s="31" t="s">
        <v>157</v>
      </c>
      <c r="E67" s="31" t="s">
        <v>188</v>
      </c>
      <c r="F67" s="46" t="s">
        <v>15</v>
      </c>
      <c r="G67" s="44">
        <f>G68</f>
        <v>144200</v>
      </c>
    </row>
    <row r="68" spans="1:7" s="18" customFormat="1" ht="36" customHeight="1">
      <c r="A68" s="16" t="s">
        <v>165</v>
      </c>
      <c r="B68" s="34" t="s">
        <v>251</v>
      </c>
      <c r="C68" s="31" t="s">
        <v>1</v>
      </c>
      <c r="D68" s="31" t="s">
        <v>157</v>
      </c>
      <c r="E68" s="31" t="s">
        <v>195</v>
      </c>
      <c r="F68" s="46" t="s">
        <v>50</v>
      </c>
      <c r="G68" s="44">
        <f>144200+164340-164340</f>
        <v>144200</v>
      </c>
    </row>
    <row r="69" spans="1:7" s="18" customFormat="1" ht="16.5" customHeight="1">
      <c r="A69" s="16" t="s">
        <v>231</v>
      </c>
      <c r="B69" s="35" t="s">
        <v>227</v>
      </c>
      <c r="C69" s="30" t="s">
        <v>1</v>
      </c>
      <c r="D69" s="30" t="s">
        <v>156</v>
      </c>
      <c r="E69" s="16"/>
      <c r="F69" s="45"/>
      <c r="G69" s="43">
        <f aca="true" t="shared" si="0" ref="G69:G74">G70</f>
        <v>23800</v>
      </c>
    </row>
    <row r="70" spans="1:7" s="18" customFormat="1" ht="18.75" customHeight="1">
      <c r="A70" s="16" t="s">
        <v>93</v>
      </c>
      <c r="B70" s="35" t="s">
        <v>154</v>
      </c>
      <c r="C70" s="31" t="s">
        <v>1</v>
      </c>
      <c r="D70" s="31" t="s">
        <v>157</v>
      </c>
      <c r="E70" s="48"/>
      <c r="F70" s="46"/>
      <c r="G70" s="44">
        <f t="shared" si="0"/>
        <v>23800</v>
      </c>
    </row>
    <row r="71" spans="1:7" s="18" customFormat="1" ht="50.25" customHeight="1">
      <c r="A71" s="16" t="s">
        <v>109</v>
      </c>
      <c r="B71" s="17" t="s">
        <v>254</v>
      </c>
      <c r="C71" s="31" t="s">
        <v>1</v>
      </c>
      <c r="D71" s="31" t="s">
        <v>157</v>
      </c>
      <c r="E71" s="31"/>
      <c r="F71" s="46"/>
      <c r="G71" s="44">
        <f t="shared" si="0"/>
        <v>23800</v>
      </c>
    </row>
    <row r="72" spans="1:7" s="18" customFormat="1" ht="33.75" customHeight="1">
      <c r="A72" s="16" t="s">
        <v>110</v>
      </c>
      <c r="B72" s="13" t="s">
        <v>145</v>
      </c>
      <c r="C72" s="7" t="s">
        <v>1</v>
      </c>
      <c r="D72" s="7" t="s">
        <v>157</v>
      </c>
      <c r="E72" s="7" t="s">
        <v>197</v>
      </c>
      <c r="G72" s="44">
        <f t="shared" si="0"/>
        <v>23800</v>
      </c>
    </row>
    <row r="73" spans="1:7" s="18" customFormat="1" ht="34.5" customHeight="1">
      <c r="A73" s="16" t="s">
        <v>94</v>
      </c>
      <c r="B73" s="13" t="s">
        <v>175</v>
      </c>
      <c r="C73" s="7" t="s">
        <v>1</v>
      </c>
      <c r="D73" s="7" t="s">
        <v>157</v>
      </c>
      <c r="E73" s="7" t="s">
        <v>202</v>
      </c>
      <c r="F73" s="7"/>
      <c r="G73" s="26">
        <f t="shared" si="0"/>
        <v>23800</v>
      </c>
    </row>
    <row r="74" spans="1:7" s="18" customFormat="1" ht="18" customHeight="1">
      <c r="A74" s="16" t="s">
        <v>95</v>
      </c>
      <c r="B74" s="13" t="s">
        <v>63</v>
      </c>
      <c r="C74" s="7" t="s">
        <v>1</v>
      </c>
      <c r="D74" s="7" t="s">
        <v>157</v>
      </c>
      <c r="E74" s="7" t="s">
        <v>203</v>
      </c>
      <c r="F74" s="7" t="s">
        <v>15</v>
      </c>
      <c r="G74" s="26">
        <f t="shared" si="0"/>
        <v>23800</v>
      </c>
    </row>
    <row r="75" spans="1:7" s="18" customFormat="1" ht="17.25" customHeight="1">
      <c r="A75" s="16" t="s">
        <v>232</v>
      </c>
      <c r="B75" s="13" t="s">
        <v>62</v>
      </c>
      <c r="C75" s="7" t="s">
        <v>1</v>
      </c>
      <c r="D75" s="7" t="s">
        <v>157</v>
      </c>
      <c r="E75" s="7" t="s">
        <v>203</v>
      </c>
      <c r="F75" s="7" t="s">
        <v>50</v>
      </c>
      <c r="G75" s="26">
        <f>1000+22800</f>
        <v>23800</v>
      </c>
    </row>
    <row r="76" spans="1:7" s="18" customFormat="1" ht="19.5" customHeight="1">
      <c r="A76" s="16" t="s">
        <v>96</v>
      </c>
      <c r="B76" s="35" t="s">
        <v>227</v>
      </c>
      <c r="C76" s="30" t="s">
        <v>1</v>
      </c>
      <c r="D76" s="30" t="s">
        <v>156</v>
      </c>
      <c r="E76" s="30"/>
      <c r="F76" s="45"/>
      <c r="G76" s="43">
        <f>G77+G81+G84+G87</f>
        <v>1986340</v>
      </c>
    </row>
    <row r="77" spans="1:7" s="18" customFormat="1" ht="18.75" customHeight="1">
      <c r="A77" s="16" t="s">
        <v>97</v>
      </c>
      <c r="B77" s="35" t="s">
        <v>154</v>
      </c>
      <c r="C77" s="31" t="s">
        <v>1</v>
      </c>
      <c r="D77" s="31" t="s">
        <v>157</v>
      </c>
      <c r="E77" s="31"/>
      <c r="F77" s="46"/>
      <c r="G77" s="43">
        <f>G78</f>
        <v>1847340</v>
      </c>
    </row>
    <row r="78" spans="1:7" s="18" customFormat="1" ht="36" customHeight="1">
      <c r="A78" s="16" t="s">
        <v>98</v>
      </c>
      <c r="B78" s="35" t="s">
        <v>256</v>
      </c>
      <c r="C78" s="31" t="s">
        <v>1</v>
      </c>
      <c r="D78" s="31" t="s">
        <v>157</v>
      </c>
      <c r="E78" s="31" t="s">
        <v>187</v>
      </c>
      <c r="F78" s="46"/>
      <c r="G78" s="55">
        <f>G79</f>
        <v>1847340</v>
      </c>
    </row>
    <row r="79" spans="1:7" s="18" customFormat="1" ht="36" customHeight="1">
      <c r="A79" s="16" t="s">
        <v>99</v>
      </c>
      <c r="B79" s="34" t="s">
        <v>250</v>
      </c>
      <c r="C79" s="31" t="s">
        <v>1</v>
      </c>
      <c r="D79" s="31" t="s">
        <v>157</v>
      </c>
      <c r="E79" s="31" t="s">
        <v>258</v>
      </c>
      <c r="F79" s="46"/>
      <c r="G79" s="55">
        <f>G80</f>
        <v>1847340</v>
      </c>
    </row>
    <row r="80" spans="1:7" s="18" customFormat="1" ht="36" customHeight="1">
      <c r="A80" s="16" t="s">
        <v>100</v>
      </c>
      <c r="B80" s="34" t="s">
        <v>251</v>
      </c>
      <c r="C80" s="31" t="s">
        <v>1</v>
      </c>
      <c r="D80" s="31" t="s">
        <v>157</v>
      </c>
      <c r="E80" s="31" t="s">
        <v>258</v>
      </c>
      <c r="F80" s="46"/>
      <c r="G80" s="55">
        <f>1683000+164340</f>
        <v>1847340</v>
      </c>
    </row>
    <row r="81" spans="1:7" s="18" customFormat="1" ht="36" customHeight="1">
      <c r="A81" s="16" t="s">
        <v>101</v>
      </c>
      <c r="B81" s="47" t="s">
        <v>257</v>
      </c>
      <c r="C81" s="31" t="s">
        <v>1</v>
      </c>
      <c r="D81" s="31" t="s">
        <v>157</v>
      </c>
      <c r="E81" s="31" t="s">
        <v>187</v>
      </c>
      <c r="F81" s="46"/>
      <c r="G81" s="56">
        <f>G82</f>
        <v>120000</v>
      </c>
    </row>
    <row r="82" spans="1:7" s="18" customFormat="1" ht="36" customHeight="1">
      <c r="A82" s="16" t="s">
        <v>102</v>
      </c>
      <c r="B82" s="34" t="s">
        <v>250</v>
      </c>
      <c r="C82" s="31" t="s">
        <v>1</v>
      </c>
      <c r="D82" s="31" t="s">
        <v>157</v>
      </c>
      <c r="E82" s="31" t="s">
        <v>258</v>
      </c>
      <c r="F82" s="46"/>
      <c r="G82" s="55">
        <f>G83</f>
        <v>120000</v>
      </c>
    </row>
    <row r="83" spans="1:7" s="18" customFormat="1" ht="36" customHeight="1">
      <c r="A83" s="16" t="s">
        <v>103</v>
      </c>
      <c r="B83" s="34" t="s">
        <v>251</v>
      </c>
      <c r="C83" s="31" t="s">
        <v>1</v>
      </c>
      <c r="D83" s="31" t="s">
        <v>157</v>
      </c>
      <c r="E83" s="31" t="s">
        <v>258</v>
      </c>
      <c r="F83" s="46"/>
      <c r="G83" s="55">
        <v>120000</v>
      </c>
    </row>
    <row r="84" spans="1:7" s="18" customFormat="1" ht="49.5" customHeight="1">
      <c r="A84" s="16" t="s">
        <v>262</v>
      </c>
      <c r="B84" s="35" t="s">
        <v>261</v>
      </c>
      <c r="C84" s="31" t="s">
        <v>1</v>
      </c>
      <c r="D84" s="31" t="s">
        <v>157</v>
      </c>
      <c r="E84" s="31" t="s">
        <v>188</v>
      </c>
      <c r="F84" s="46"/>
      <c r="G84" s="56">
        <f>G85</f>
        <v>17000</v>
      </c>
    </row>
    <row r="85" spans="1:7" s="18" customFormat="1" ht="36" customHeight="1">
      <c r="A85" s="16" t="s">
        <v>263</v>
      </c>
      <c r="B85" s="34" t="s">
        <v>250</v>
      </c>
      <c r="C85" s="31" t="s">
        <v>1</v>
      </c>
      <c r="D85" s="31" t="s">
        <v>157</v>
      </c>
      <c r="E85" s="31" t="s">
        <v>259</v>
      </c>
      <c r="F85" s="46"/>
      <c r="G85" s="55">
        <f>G86</f>
        <v>17000</v>
      </c>
    </row>
    <row r="86" spans="1:7" s="18" customFormat="1" ht="36" customHeight="1">
      <c r="A86" s="16" t="s">
        <v>264</v>
      </c>
      <c r="B86" s="34" t="s">
        <v>251</v>
      </c>
      <c r="C86" s="31" t="s">
        <v>1</v>
      </c>
      <c r="D86" s="31" t="s">
        <v>157</v>
      </c>
      <c r="E86" s="31" t="s">
        <v>259</v>
      </c>
      <c r="F86" s="46"/>
      <c r="G86" s="55">
        <v>17000</v>
      </c>
    </row>
    <row r="87" spans="1:7" s="18" customFormat="1" ht="36" customHeight="1">
      <c r="A87" s="16" t="s">
        <v>265</v>
      </c>
      <c r="B87" s="47" t="s">
        <v>260</v>
      </c>
      <c r="C87" s="31" t="s">
        <v>1</v>
      </c>
      <c r="D87" s="31" t="s">
        <v>157</v>
      </c>
      <c r="E87" s="31" t="s">
        <v>188</v>
      </c>
      <c r="F87" s="46"/>
      <c r="G87" s="56">
        <f>G88</f>
        <v>2000</v>
      </c>
    </row>
    <row r="88" spans="1:7" s="18" customFormat="1" ht="36" customHeight="1">
      <c r="A88" s="16" t="s">
        <v>111</v>
      </c>
      <c r="B88" s="34" t="s">
        <v>250</v>
      </c>
      <c r="C88" s="31" t="s">
        <v>1</v>
      </c>
      <c r="D88" s="31" t="s">
        <v>157</v>
      </c>
      <c r="E88" s="31" t="s">
        <v>259</v>
      </c>
      <c r="F88" s="46"/>
      <c r="G88" s="55">
        <f>G89</f>
        <v>2000</v>
      </c>
    </row>
    <row r="89" spans="1:7" s="18" customFormat="1" ht="36" customHeight="1">
      <c r="A89" s="16" t="s">
        <v>112</v>
      </c>
      <c r="B89" s="34" t="s">
        <v>251</v>
      </c>
      <c r="C89" s="31" t="s">
        <v>1</v>
      </c>
      <c r="D89" s="31" t="s">
        <v>157</v>
      </c>
      <c r="E89" s="31" t="s">
        <v>259</v>
      </c>
      <c r="F89" s="46"/>
      <c r="G89" s="55">
        <v>2000</v>
      </c>
    </row>
    <row r="90" spans="1:7" s="15" customFormat="1" ht="15.75">
      <c r="A90" s="16" t="s">
        <v>138</v>
      </c>
      <c r="B90" s="17" t="s">
        <v>55</v>
      </c>
      <c r="C90" s="16" t="s">
        <v>1</v>
      </c>
      <c r="D90" s="16" t="s">
        <v>45</v>
      </c>
      <c r="E90" s="16"/>
      <c r="F90" s="16"/>
      <c r="G90" s="25">
        <f>G91+G99+G95</f>
        <v>901570.84</v>
      </c>
    </row>
    <row r="91" spans="1:7" s="15" customFormat="1" ht="15.75">
      <c r="A91" s="16" t="s">
        <v>139</v>
      </c>
      <c r="B91" s="47" t="s">
        <v>158</v>
      </c>
      <c r="C91" s="48" t="s">
        <v>1</v>
      </c>
      <c r="D91" s="48" t="s">
        <v>159</v>
      </c>
      <c r="E91" s="48"/>
      <c r="F91" s="46"/>
      <c r="G91" s="43">
        <f>G92</f>
        <v>133387.47999999998</v>
      </c>
    </row>
    <row r="92" spans="1:7" s="15" customFormat="1" ht="15.75">
      <c r="A92" s="16" t="s">
        <v>266</v>
      </c>
      <c r="B92" s="35" t="s">
        <v>155</v>
      </c>
      <c r="C92" s="48" t="s">
        <v>1</v>
      </c>
      <c r="D92" s="48" t="s">
        <v>159</v>
      </c>
      <c r="E92" s="31" t="s">
        <v>187</v>
      </c>
      <c r="F92" s="46"/>
      <c r="G92" s="44">
        <f>G93</f>
        <v>133387.47999999998</v>
      </c>
    </row>
    <row r="93" spans="1:7" s="15" customFormat="1" ht="31.5">
      <c r="A93" s="16" t="s">
        <v>267</v>
      </c>
      <c r="B93" s="34" t="s">
        <v>250</v>
      </c>
      <c r="C93" s="48" t="s">
        <v>1</v>
      </c>
      <c r="D93" s="48" t="s">
        <v>159</v>
      </c>
      <c r="E93" s="48" t="s">
        <v>188</v>
      </c>
      <c r="F93" s="46" t="s">
        <v>15</v>
      </c>
      <c r="G93" s="44">
        <f>G94</f>
        <v>133387.47999999998</v>
      </c>
    </row>
    <row r="94" spans="1:7" s="15" customFormat="1" ht="36" customHeight="1">
      <c r="A94" s="16" t="s">
        <v>268</v>
      </c>
      <c r="B94" s="34" t="s">
        <v>248</v>
      </c>
      <c r="C94" s="48" t="s">
        <v>1</v>
      </c>
      <c r="D94" s="48" t="s">
        <v>159</v>
      </c>
      <c r="E94" s="48" t="s">
        <v>196</v>
      </c>
      <c r="F94" s="46" t="s">
        <v>50</v>
      </c>
      <c r="G94" s="44">
        <f>104887.48+28500</f>
        <v>133387.47999999998</v>
      </c>
    </row>
    <row r="95" spans="1:7" s="15" customFormat="1" ht="36" customHeight="1">
      <c r="A95" s="16" t="s">
        <v>180</v>
      </c>
      <c r="B95" s="35" t="s">
        <v>178</v>
      </c>
      <c r="C95" s="37">
        <v>802</v>
      </c>
      <c r="D95" s="39" t="s">
        <v>159</v>
      </c>
      <c r="E95" s="37">
        <v>7600000000</v>
      </c>
      <c r="F95" s="38"/>
      <c r="G95" s="25">
        <f>G96</f>
        <v>47100</v>
      </c>
    </row>
    <row r="96" spans="1:7" s="15" customFormat="1" ht="36" customHeight="1">
      <c r="A96" s="16" t="s">
        <v>181</v>
      </c>
      <c r="B96" s="34" t="s">
        <v>252</v>
      </c>
      <c r="C96" s="33" t="s">
        <v>1</v>
      </c>
      <c r="D96" s="33" t="s">
        <v>159</v>
      </c>
      <c r="E96" s="33" t="s">
        <v>188</v>
      </c>
      <c r="F96" s="36" t="s">
        <v>15</v>
      </c>
      <c r="G96" s="26">
        <f>G97</f>
        <v>47100</v>
      </c>
    </row>
    <row r="97" spans="1:7" s="15" customFormat="1" ht="36" customHeight="1">
      <c r="A97" s="16" t="s">
        <v>182</v>
      </c>
      <c r="B97" s="34" t="s">
        <v>248</v>
      </c>
      <c r="C97" s="31" t="s">
        <v>1</v>
      </c>
      <c r="D97" s="31" t="s">
        <v>159</v>
      </c>
      <c r="E97" s="31" t="s">
        <v>206</v>
      </c>
      <c r="F97" s="31" t="s">
        <v>50</v>
      </c>
      <c r="G97" s="54">
        <v>47100</v>
      </c>
    </row>
    <row r="98" spans="1:7" s="15" customFormat="1" ht="15.75">
      <c r="A98" s="16" t="s">
        <v>183</v>
      </c>
      <c r="B98" s="34" t="s">
        <v>233</v>
      </c>
      <c r="C98" s="48" t="s">
        <v>1</v>
      </c>
      <c r="D98" s="48" t="s">
        <v>30</v>
      </c>
      <c r="E98" s="48"/>
      <c r="F98" s="46"/>
      <c r="G98" s="44">
        <f>G99</f>
        <v>721083.36</v>
      </c>
    </row>
    <row r="99" spans="1:7" s="18" customFormat="1" ht="47.25">
      <c r="A99" s="16" t="s">
        <v>184</v>
      </c>
      <c r="B99" s="17" t="s">
        <v>254</v>
      </c>
      <c r="C99" s="7" t="s">
        <v>1</v>
      </c>
      <c r="D99" s="7" t="s">
        <v>30</v>
      </c>
      <c r="E99" s="7" t="s">
        <v>197</v>
      </c>
      <c r="F99" s="7"/>
      <c r="G99" s="25">
        <f>G100+G104+G108</f>
        <v>721083.36</v>
      </c>
    </row>
    <row r="100" spans="1:7" s="18" customFormat="1" ht="15.75">
      <c r="A100" s="16" t="s">
        <v>185</v>
      </c>
      <c r="B100" s="13" t="s">
        <v>147</v>
      </c>
      <c r="C100" s="7" t="s">
        <v>1</v>
      </c>
      <c r="D100" s="7" t="s">
        <v>30</v>
      </c>
      <c r="E100" s="7" t="s">
        <v>197</v>
      </c>
      <c r="F100" s="7"/>
      <c r="G100" s="25">
        <f>G101</f>
        <v>268333</v>
      </c>
    </row>
    <row r="101" spans="1:7" s="18" customFormat="1" ht="78.75">
      <c r="A101" s="16" t="s">
        <v>166</v>
      </c>
      <c r="B101" s="13" t="s">
        <v>173</v>
      </c>
      <c r="C101" s="7" t="s">
        <v>1</v>
      </c>
      <c r="D101" s="7" t="s">
        <v>30</v>
      </c>
      <c r="E101" s="7" t="s">
        <v>198</v>
      </c>
      <c r="F101" s="7"/>
      <c r="G101" s="26">
        <f>G103</f>
        <v>268333</v>
      </c>
    </row>
    <row r="102" spans="1:7" s="18" customFormat="1" ht="31.5">
      <c r="A102" s="16" t="s">
        <v>167</v>
      </c>
      <c r="B102" s="13" t="s">
        <v>250</v>
      </c>
      <c r="C102" s="7" t="s">
        <v>1</v>
      </c>
      <c r="D102" s="7" t="s">
        <v>30</v>
      </c>
      <c r="E102" s="7" t="s">
        <v>199</v>
      </c>
      <c r="F102" s="7" t="s">
        <v>15</v>
      </c>
      <c r="G102" s="26">
        <f>G103</f>
        <v>268333</v>
      </c>
    </row>
    <row r="103" spans="1:7" s="18" customFormat="1" ht="31.5">
      <c r="A103" s="16" t="s">
        <v>168</v>
      </c>
      <c r="B103" s="13" t="s">
        <v>248</v>
      </c>
      <c r="C103" s="7" t="s">
        <v>1</v>
      </c>
      <c r="D103" s="7" t="s">
        <v>30</v>
      </c>
      <c r="E103" s="7" t="s">
        <v>199</v>
      </c>
      <c r="F103" s="7" t="s">
        <v>50</v>
      </c>
      <c r="G103" s="26">
        <v>268333</v>
      </c>
    </row>
    <row r="104" spans="1:7" s="18" customFormat="1" ht="15.75">
      <c r="A104" s="16" t="s">
        <v>169</v>
      </c>
      <c r="B104" s="13" t="s">
        <v>144</v>
      </c>
      <c r="C104" s="7" t="s">
        <v>1</v>
      </c>
      <c r="D104" s="7" t="s">
        <v>30</v>
      </c>
      <c r="E104" s="7" t="s">
        <v>197</v>
      </c>
      <c r="G104" s="25">
        <f>G105</f>
        <v>299950.36</v>
      </c>
    </row>
    <row r="105" spans="1:7" s="18" customFormat="1" ht="78.75">
      <c r="A105" s="16" t="s">
        <v>170</v>
      </c>
      <c r="B105" s="13" t="s">
        <v>174</v>
      </c>
      <c r="C105" s="7" t="s">
        <v>1</v>
      </c>
      <c r="D105" s="7" t="s">
        <v>30</v>
      </c>
      <c r="E105" s="7" t="s">
        <v>200</v>
      </c>
      <c r="F105" s="7"/>
      <c r="G105" s="26">
        <f>G106</f>
        <v>299950.36</v>
      </c>
    </row>
    <row r="106" spans="1:7" s="18" customFormat="1" ht="35.25" customHeight="1">
      <c r="A106" s="16" t="s">
        <v>269</v>
      </c>
      <c r="B106" s="13" t="s">
        <v>249</v>
      </c>
      <c r="C106" s="7" t="s">
        <v>1</v>
      </c>
      <c r="D106" s="7" t="s">
        <v>30</v>
      </c>
      <c r="E106" s="7" t="s">
        <v>201</v>
      </c>
      <c r="F106" s="7" t="s">
        <v>15</v>
      </c>
      <c r="G106" s="26">
        <f>G107</f>
        <v>299950.36</v>
      </c>
    </row>
    <row r="107" spans="1:7" s="18" customFormat="1" ht="31.5">
      <c r="A107" s="16" t="s">
        <v>270</v>
      </c>
      <c r="B107" s="13" t="s">
        <v>248</v>
      </c>
      <c r="C107" s="7" t="s">
        <v>1</v>
      </c>
      <c r="D107" s="7" t="s">
        <v>30</v>
      </c>
      <c r="E107" s="7" t="s">
        <v>201</v>
      </c>
      <c r="F107" s="7" t="s">
        <v>50</v>
      </c>
      <c r="G107" s="44">
        <f>132577.59+190172.77-22800</f>
        <v>299950.36</v>
      </c>
    </row>
    <row r="108" spans="1:7" s="18" customFormat="1" ht="21" customHeight="1">
      <c r="A108" s="16" t="s">
        <v>271</v>
      </c>
      <c r="B108" s="13" t="s">
        <v>146</v>
      </c>
      <c r="C108" s="7" t="s">
        <v>1</v>
      </c>
      <c r="D108" s="7" t="s">
        <v>30</v>
      </c>
      <c r="E108" s="50" t="s">
        <v>197</v>
      </c>
      <c r="G108" s="25">
        <f>G109</f>
        <v>152800</v>
      </c>
    </row>
    <row r="109" spans="1:7" s="18" customFormat="1" ht="63">
      <c r="A109" s="16" t="s">
        <v>272</v>
      </c>
      <c r="B109" s="13" t="s">
        <v>176</v>
      </c>
      <c r="C109" s="7" t="s">
        <v>1</v>
      </c>
      <c r="D109" s="7" t="s">
        <v>30</v>
      </c>
      <c r="E109" s="7" t="s">
        <v>204</v>
      </c>
      <c r="F109" s="7"/>
      <c r="G109" s="26">
        <f>G110</f>
        <v>152800</v>
      </c>
    </row>
    <row r="110" spans="1:7" s="18" customFormat="1" ht="34.5" customHeight="1">
      <c r="A110" s="16" t="s">
        <v>46</v>
      </c>
      <c r="B110" s="13" t="s">
        <v>249</v>
      </c>
      <c r="C110" s="7" t="s">
        <v>1</v>
      </c>
      <c r="D110" s="7" t="s">
        <v>30</v>
      </c>
      <c r="E110" s="7" t="s">
        <v>205</v>
      </c>
      <c r="F110" s="7" t="s">
        <v>15</v>
      </c>
      <c r="G110" s="26">
        <f>G111</f>
        <v>152800</v>
      </c>
    </row>
    <row r="111" spans="1:7" s="18" customFormat="1" ht="31.5">
      <c r="A111" s="16" t="s">
        <v>171</v>
      </c>
      <c r="B111" s="13" t="s">
        <v>248</v>
      </c>
      <c r="C111" s="7" t="s">
        <v>1</v>
      </c>
      <c r="D111" s="7" t="s">
        <v>30</v>
      </c>
      <c r="E111" s="7" t="s">
        <v>205</v>
      </c>
      <c r="F111" s="49">
        <v>240</v>
      </c>
      <c r="G111" s="26">
        <v>152800</v>
      </c>
    </row>
    <row r="112" spans="1:7" s="18" customFormat="1" ht="15.75">
      <c r="A112" s="16" t="s">
        <v>172</v>
      </c>
      <c r="B112" s="47" t="s">
        <v>216</v>
      </c>
      <c r="C112" s="31" t="s">
        <v>1</v>
      </c>
      <c r="D112" s="33" t="s">
        <v>218</v>
      </c>
      <c r="E112" s="31"/>
      <c r="F112" s="31"/>
      <c r="G112" s="25">
        <f>G113</f>
        <v>22000</v>
      </c>
    </row>
    <row r="113" spans="1:7" s="18" customFormat="1" ht="15.75">
      <c r="A113" s="16" t="s">
        <v>221</v>
      </c>
      <c r="B113" s="34" t="s">
        <v>217</v>
      </c>
      <c r="C113" s="31" t="s">
        <v>1</v>
      </c>
      <c r="D113" s="33" t="s">
        <v>219</v>
      </c>
      <c r="E113" s="31" t="s">
        <v>187</v>
      </c>
      <c r="F113" s="31"/>
      <c r="G113" s="26">
        <f>G114</f>
        <v>22000</v>
      </c>
    </row>
    <row r="114" spans="1:7" s="18" customFormat="1" ht="47.25">
      <c r="A114" s="16" t="s">
        <v>222</v>
      </c>
      <c r="B114" s="13" t="s">
        <v>121</v>
      </c>
      <c r="C114" s="7" t="s">
        <v>1</v>
      </c>
      <c r="D114" s="7" t="s">
        <v>219</v>
      </c>
      <c r="E114" s="7" t="s">
        <v>188</v>
      </c>
      <c r="F114" s="7" t="s">
        <v>46</v>
      </c>
      <c r="G114" s="26">
        <f>G115</f>
        <v>22000</v>
      </c>
    </row>
    <row r="115" spans="1:7" s="18" customFormat="1" ht="15.75">
      <c r="A115" s="16" t="s">
        <v>223</v>
      </c>
      <c r="B115" s="13" t="s">
        <v>179</v>
      </c>
      <c r="C115" s="7" t="s">
        <v>1</v>
      </c>
      <c r="D115" s="7" t="s">
        <v>219</v>
      </c>
      <c r="E115" s="7" t="s">
        <v>220</v>
      </c>
      <c r="F115" s="7" t="s">
        <v>47</v>
      </c>
      <c r="G115" s="26">
        <v>22000</v>
      </c>
    </row>
    <row r="116" spans="1:7" s="15" customFormat="1" ht="15.75">
      <c r="A116" s="16" t="s">
        <v>224</v>
      </c>
      <c r="B116" s="17" t="s">
        <v>54</v>
      </c>
      <c r="C116" s="16" t="s">
        <v>1</v>
      </c>
      <c r="D116" s="16" t="s">
        <v>12</v>
      </c>
      <c r="E116" s="16"/>
      <c r="F116" s="16" t="s">
        <v>43</v>
      </c>
      <c r="G116" s="25">
        <f aca="true" t="shared" si="1" ref="G116:G121">G117</f>
        <v>3894991.15</v>
      </c>
    </row>
    <row r="117" spans="1:7" s="18" customFormat="1" ht="15.75" customHeight="1">
      <c r="A117" s="16" t="s">
        <v>234</v>
      </c>
      <c r="B117" s="13" t="s">
        <v>13</v>
      </c>
      <c r="C117" s="7" t="s">
        <v>1</v>
      </c>
      <c r="D117" s="7" t="s">
        <v>14</v>
      </c>
      <c r="E117" s="7"/>
      <c r="F117" s="7" t="s">
        <v>43</v>
      </c>
      <c r="G117" s="26">
        <f>G118+G123</f>
        <v>3894991.15</v>
      </c>
    </row>
    <row r="118" spans="1:7" s="18" customFormat="1" ht="49.5" customHeight="1">
      <c r="A118" s="16" t="s">
        <v>235</v>
      </c>
      <c r="B118" s="17" t="s">
        <v>255</v>
      </c>
      <c r="C118" s="7" t="s">
        <v>1</v>
      </c>
      <c r="D118" s="7" t="s">
        <v>14</v>
      </c>
      <c r="E118" s="7" t="s">
        <v>207</v>
      </c>
      <c r="F118" s="7"/>
      <c r="G118" s="26">
        <f t="shared" si="1"/>
        <v>3844991.15</v>
      </c>
    </row>
    <row r="119" spans="1:7" s="18" customFormat="1" ht="15.75">
      <c r="A119" s="16" t="s">
        <v>236</v>
      </c>
      <c r="B119" s="13" t="s">
        <v>148</v>
      </c>
      <c r="C119" s="7" t="s">
        <v>1</v>
      </c>
      <c r="D119" s="7" t="s">
        <v>14</v>
      </c>
      <c r="E119" s="7" t="s">
        <v>208</v>
      </c>
      <c r="F119" s="7"/>
      <c r="G119" s="26">
        <f t="shared" si="1"/>
        <v>3844991.15</v>
      </c>
    </row>
    <row r="120" spans="1:7" s="18" customFormat="1" ht="66" customHeight="1">
      <c r="A120" s="16" t="s">
        <v>47</v>
      </c>
      <c r="B120" s="13" t="s">
        <v>177</v>
      </c>
      <c r="C120" s="7" t="s">
        <v>1</v>
      </c>
      <c r="D120" s="7" t="s">
        <v>14</v>
      </c>
      <c r="E120" s="7" t="s">
        <v>209</v>
      </c>
      <c r="F120" s="7"/>
      <c r="G120" s="26">
        <f t="shared" si="1"/>
        <v>3844991.15</v>
      </c>
    </row>
    <row r="121" spans="1:7" s="18" customFormat="1" ht="33.75" customHeight="1">
      <c r="A121" s="16" t="s">
        <v>273</v>
      </c>
      <c r="B121" s="13" t="s">
        <v>67</v>
      </c>
      <c r="C121" s="7" t="s">
        <v>1</v>
      </c>
      <c r="D121" s="7" t="s">
        <v>14</v>
      </c>
      <c r="E121" s="7" t="s">
        <v>209</v>
      </c>
      <c r="F121" s="7" t="s">
        <v>68</v>
      </c>
      <c r="G121" s="26">
        <f t="shared" si="1"/>
        <v>3844991.15</v>
      </c>
    </row>
    <row r="122" spans="1:7" s="18" customFormat="1" ht="18.75" customHeight="1">
      <c r="A122" s="16" t="s">
        <v>274</v>
      </c>
      <c r="B122" s="13" t="s">
        <v>65</v>
      </c>
      <c r="C122" s="7" t="s">
        <v>1</v>
      </c>
      <c r="D122" s="7" t="s">
        <v>14</v>
      </c>
      <c r="E122" s="7" t="s">
        <v>209</v>
      </c>
      <c r="F122" s="7" t="s">
        <v>66</v>
      </c>
      <c r="G122" s="26">
        <f>3763453.01+81538.14</f>
        <v>3844991.15</v>
      </c>
    </row>
    <row r="123" spans="1:7" s="18" customFormat="1" ht="18.75" customHeight="1">
      <c r="A123" s="16"/>
      <c r="B123" s="57" t="s">
        <v>285</v>
      </c>
      <c r="C123" s="7" t="s">
        <v>1</v>
      </c>
      <c r="D123" s="7" t="s">
        <v>14</v>
      </c>
      <c r="E123" s="7"/>
      <c r="F123" s="7"/>
      <c r="G123" s="26">
        <f>G124</f>
        <v>50000</v>
      </c>
    </row>
    <row r="124" spans="1:7" s="18" customFormat="1" ht="33" customHeight="1">
      <c r="A124" s="16"/>
      <c r="B124" s="27" t="s">
        <v>286</v>
      </c>
      <c r="C124" s="7" t="s">
        <v>1</v>
      </c>
      <c r="D124" s="7" t="s">
        <v>14</v>
      </c>
      <c r="E124" s="7" t="s">
        <v>187</v>
      </c>
      <c r="F124" s="7"/>
      <c r="G124" s="26">
        <f>G125</f>
        <v>50000</v>
      </c>
    </row>
    <row r="125" spans="1:7" s="18" customFormat="1" ht="31.5" customHeight="1">
      <c r="A125" s="16"/>
      <c r="B125" s="13" t="s">
        <v>67</v>
      </c>
      <c r="C125" s="7" t="s">
        <v>1</v>
      </c>
      <c r="D125" s="7" t="s">
        <v>14</v>
      </c>
      <c r="E125" s="7" t="s">
        <v>188</v>
      </c>
      <c r="F125" s="7" t="s">
        <v>68</v>
      </c>
      <c r="G125" s="26">
        <f>G126</f>
        <v>50000</v>
      </c>
    </row>
    <row r="126" spans="1:7" s="18" customFormat="1" ht="18.75" customHeight="1">
      <c r="A126" s="16"/>
      <c r="B126" s="13" t="s">
        <v>287</v>
      </c>
      <c r="C126" s="7" t="s">
        <v>1</v>
      </c>
      <c r="D126" s="7" t="s">
        <v>14</v>
      </c>
      <c r="E126" s="7" t="s">
        <v>290</v>
      </c>
      <c r="F126" s="7" t="s">
        <v>288</v>
      </c>
      <c r="G126" s="26">
        <v>50000</v>
      </c>
    </row>
    <row r="127" spans="1:7" s="15" customFormat="1" ht="18" customHeight="1">
      <c r="A127" s="16" t="s">
        <v>275</v>
      </c>
      <c r="B127" s="17" t="s">
        <v>56</v>
      </c>
      <c r="C127" s="16" t="s">
        <v>1</v>
      </c>
      <c r="D127" s="16" t="s">
        <v>27</v>
      </c>
      <c r="E127" s="16"/>
      <c r="F127" s="16" t="s">
        <v>43</v>
      </c>
      <c r="G127" s="25">
        <f>G128</f>
        <v>17650</v>
      </c>
    </row>
    <row r="128" spans="1:7" s="18" customFormat="1" ht="15.75">
      <c r="A128" s="16" t="s">
        <v>276</v>
      </c>
      <c r="B128" s="13" t="s">
        <v>20</v>
      </c>
      <c r="C128" s="7" t="s">
        <v>1</v>
      </c>
      <c r="D128" s="7" t="s">
        <v>0</v>
      </c>
      <c r="E128" s="7"/>
      <c r="F128" s="7" t="s">
        <v>43</v>
      </c>
      <c r="G128" s="26">
        <f>G129</f>
        <v>17650</v>
      </c>
    </row>
    <row r="129" spans="1:7" s="18" customFormat="1" ht="31.5" customHeight="1">
      <c r="A129" s="16" t="s">
        <v>277</v>
      </c>
      <c r="B129" s="27" t="s">
        <v>143</v>
      </c>
      <c r="C129" s="7" t="s">
        <v>1</v>
      </c>
      <c r="D129" s="7" t="s">
        <v>0</v>
      </c>
      <c r="E129" s="7" t="s">
        <v>187</v>
      </c>
      <c r="F129" s="7"/>
      <c r="G129" s="26">
        <f>G130</f>
        <v>17650</v>
      </c>
    </row>
    <row r="130" spans="1:7" s="18" customFormat="1" ht="36.75" customHeight="1">
      <c r="A130" s="16" t="s">
        <v>278</v>
      </c>
      <c r="B130" s="13" t="s">
        <v>250</v>
      </c>
      <c r="C130" s="7" t="s">
        <v>1</v>
      </c>
      <c r="D130" s="7" t="s">
        <v>0</v>
      </c>
      <c r="E130" s="7" t="s">
        <v>188</v>
      </c>
      <c r="F130" s="7" t="s">
        <v>15</v>
      </c>
      <c r="G130" s="26">
        <f>G131</f>
        <v>17650</v>
      </c>
    </row>
    <row r="131" spans="1:7" s="18" customFormat="1" ht="31.5">
      <c r="A131" s="16" t="s">
        <v>279</v>
      </c>
      <c r="B131" s="13" t="s">
        <v>253</v>
      </c>
      <c r="C131" s="7" t="s">
        <v>1</v>
      </c>
      <c r="D131" s="7" t="s">
        <v>0</v>
      </c>
      <c r="E131" s="7" t="s">
        <v>210</v>
      </c>
      <c r="F131" s="7" t="s">
        <v>50</v>
      </c>
      <c r="G131" s="26">
        <v>17650</v>
      </c>
    </row>
    <row r="132" spans="1:7" s="15" customFormat="1" ht="47.25">
      <c r="A132" s="16" t="s">
        <v>280</v>
      </c>
      <c r="B132" s="17" t="s">
        <v>228</v>
      </c>
      <c r="C132" s="16" t="s">
        <v>1</v>
      </c>
      <c r="D132" s="16" t="s">
        <v>22</v>
      </c>
      <c r="E132" s="16"/>
      <c r="F132" s="16" t="s">
        <v>43</v>
      </c>
      <c r="G132" s="25">
        <f>G133</f>
        <v>264700</v>
      </c>
    </row>
    <row r="133" spans="1:7" s="18" customFormat="1" ht="15.75">
      <c r="A133" s="16" t="s">
        <v>281</v>
      </c>
      <c r="B133" s="13" t="s">
        <v>21</v>
      </c>
      <c r="C133" s="7" t="s">
        <v>1</v>
      </c>
      <c r="D133" s="7" t="s">
        <v>23</v>
      </c>
      <c r="E133" s="7"/>
      <c r="F133" s="7" t="s">
        <v>43</v>
      </c>
      <c r="G133" s="26">
        <f>G134</f>
        <v>264700</v>
      </c>
    </row>
    <row r="134" spans="1:7" s="18" customFormat="1" ht="15.75">
      <c r="A134" s="16" t="s">
        <v>52</v>
      </c>
      <c r="B134" s="13" t="s">
        <v>26</v>
      </c>
      <c r="C134" s="7" t="s">
        <v>1</v>
      </c>
      <c r="D134" s="7" t="s">
        <v>23</v>
      </c>
      <c r="E134" s="7" t="s">
        <v>188</v>
      </c>
      <c r="F134" s="7" t="s">
        <v>32</v>
      </c>
      <c r="G134" s="26">
        <f>G135</f>
        <v>264700</v>
      </c>
    </row>
    <row r="135" spans="1:7" s="18" customFormat="1" ht="15.75">
      <c r="A135" s="16" t="s">
        <v>282</v>
      </c>
      <c r="B135" s="13" t="s">
        <v>49</v>
      </c>
      <c r="C135" s="7" t="s">
        <v>1</v>
      </c>
      <c r="D135" s="7" t="s">
        <v>23</v>
      </c>
      <c r="E135" s="7" t="s">
        <v>211</v>
      </c>
      <c r="F135" s="7" t="s">
        <v>31</v>
      </c>
      <c r="G135" s="26">
        <v>264700</v>
      </c>
    </row>
    <row r="136" spans="1:7" s="15" customFormat="1" ht="15.75">
      <c r="A136" s="16" t="s">
        <v>283</v>
      </c>
      <c r="B136" s="19" t="s">
        <v>2</v>
      </c>
      <c r="C136" s="19"/>
      <c r="D136" s="20"/>
      <c r="E136" s="21"/>
      <c r="F136" s="16"/>
      <c r="G136" s="25">
        <f>G12+G45+G90+G116+G127+G132+G64+G55+G112+G76+G69</f>
        <v>10767767.77</v>
      </c>
    </row>
  </sheetData>
  <sheetProtection/>
  <mergeCells count="4">
    <mergeCell ref="A5:G5"/>
    <mergeCell ref="A6:G6"/>
    <mergeCell ref="E2:G2"/>
    <mergeCell ref="E3:G3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2016-05-20T01:37:04Z</cp:lastPrinted>
  <dcterms:created xsi:type="dcterms:W3CDTF">2007-10-11T12:08:51Z</dcterms:created>
  <dcterms:modified xsi:type="dcterms:W3CDTF">2016-05-20T01:39:29Z</dcterms:modified>
  <cp:category/>
  <cp:version/>
  <cp:contentType/>
  <cp:contentStatus/>
</cp:coreProperties>
</file>