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" windowWidth="15480" windowHeight="1116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'Лист1'!$A$1:$G$135</definedName>
  </definedNames>
  <calcPr fullCalcOnLoad="1"/>
</workbook>
</file>

<file path=xl/sharedStrings.xml><?xml version="1.0" encoding="utf-8"?>
<sst xmlns="http://schemas.openxmlformats.org/spreadsheetml/2006/main" count="680" uniqueCount="278">
  <si>
    <t>802</t>
  </si>
  <si>
    <t>Всего</t>
  </si>
  <si>
    <t>0102</t>
  </si>
  <si>
    <t>48</t>
  </si>
  <si>
    <t>50</t>
  </si>
  <si>
    <t>51</t>
  </si>
  <si>
    <t>52</t>
  </si>
  <si>
    <t>Приложение 6</t>
  </si>
  <si>
    <t>0104</t>
  </si>
  <si>
    <t>17</t>
  </si>
  <si>
    <t>18</t>
  </si>
  <si>
    <t>0800</t>
  </si>
  <si>
    <t>Культура</t>
  </si>
  <si>
    <t>0801</t>
  </si>
  <si>
    <t>200</t>
  </si>
  <si>
    <t>Раздел, подраздел</t>
  </si>
  <si>
    <t>НАЦИОНАЛЬНАЯ ОБОРОНА</t>
  </si>
  <si>
    <t>16</t>
  </si>
  <si>
    <t>Прочие межбюджетные трансферты общего характера</t>
  </si>
  <si>
    <t>1400</t>
  </si>
  <si>
    <t>1403</t>
  </si>
  <si>
    <t>0200</t>
  </si>
  <si>
    <t>15</t>
  </si>
  <si>
    <t>Межбюджетные трансферты</t>
  </si>
  <si>
    <t>0203</t>
  </si>
  <si>
    <t>0113</t>
  </si>
  <si>
    <t>0503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</si>
  <si>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</si>
  <si>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</si>
  <si>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</si>
  <si>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</si>
  <si>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</si>
  <si>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</si>
  <si>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</si>
  <si>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</si>
  <si>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</si>
  <si>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</si>
  <si>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</si>
  <si>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</si>
  <si>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/>
  </si>
  <si>
    <t>0100</t>
  </si>
  <si>
    <t>0500</t>
  </si>
  <si>
    <t>100</t>
  </si>
  <si>
    <t>110</t>
  </si>
  <si>
    <t>Код ведомства</t>
  </si>
  <si>
    <t>Иные межбюджетные трансферты</t>
  </si>
  <si>
    <t>240</t>
  </si>
  <si>
    <t>Вид расходов</t>
  </si>
  <si>
    <t>120</t>
  </si>
  <si>
    <t>ОБЩЕГОСУДАРСТВЕННЫЕ ВОПРОСЫ</t>
  </si>
  <si>
    <t>КУЛЬТУРА, КИНЕМАТОГРАФИЯ</t>
  </si>
  <si>
    <t>ЖИЛИЩНО-КОММУНАЛЬНОЕ ХОЗЯЙСТВО</t>
  </si>
  <si>
    <t>Обеспечение деятельности (оказание услуг) подведомственных учреждений в рамках непрограммных расходов мобилизационной и вневоенной подготовки</t>
  </si>
  <si>
    <t>Функционирование высшего должностного лица   муниципального образования</t>
  </si>
  <si>
    <t>Другие общегосударственные вопросы</t>
  </si>
  <si>
    <t xml:space="preserve">Руководство и управление в сфере установленных функций органов муниципальной власти в рамках непрограммных расходов </t>
  </si>
  <si>
    <t>Иные закупки товаров, работ и услуг для обеспечения муниципальных  нужд</t>
  </si>
  <si>
    <t>Субсидии бюджетным учреждениям</t>
  </si>
  <si>
    <t>610</t>
  </si>
  <si>
    <t>Предоставление субсидий бюджетным, автономным учреждениям и иным некоммерческим организациям</t>
  </si>
  <si>
    <t>600</t>
  </si>
  <si>
    <t>8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</si>
  <si>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</si>
  <si>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</si>
  <si>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</si>
  <si>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</si>
  <si>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</si>
  <si>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</si>
  <si>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</si>
  <si>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</si>
  <si>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</si>
  <si>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</si>
  <si>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</si>
  <si>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</si>
  <si>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</si>
  <si>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</si>
  <si>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</si>
  <si>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</si>
  <si>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</si>
  <si>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</si>
  <si>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</si>
  <si>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47</t>
  </si>
  <si>
    <t>54</t>
  </si>
  <si>
    <t>55</t>
  </si>
  <si>
    <t>60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</si>
  <si>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</si>
  <si>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</si>
  <si>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</si>
  <si>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</si>
  <si>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</si>
  <si>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</si>
  <si>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</si>
  <si>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</si>
  <si>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</si>
  <si>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</si>
  <si>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56</t>
  </si>
  <si>
    <t>57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</si>
  <si>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</si>
  <si>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</si>
  <si>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 xml:space="preserve">Функционирование   Администрации Лебяженского сельсовета 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</si>
  <si>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рамках подпрограммы "Активная политика занятости населения и социальная поддержка безработных граждан"</t>
  </si>
  <si>
    <t>Администрация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</si>
  <si>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</si>
  <si>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непрограмных расходов органов местного самоуправления</t>
  </si>
  <si>
    <t>24</t>
  </si>
  <si>
    <t>25</t>
  </si>
  <si>
    <t>26</t>
  </si>
  <si>
    <t>28</t>
  </si>
  <si>
    <t>29</t>
  </si>
  <si>
    <t>30</t>
  </si>
  <si>
    <t>43</t>
  </si>
  <si>
    <t>44</t>
  </si>
  <si>
    <t>45</t>
  </si>
  <si>
    <t>46</t>
  </si>
  <si>
    <t>9</t>
  </si>
  <si>
    <t>37</t>
  </si>
  <si>
    <t>Ведомственная структура расходов  бюджета М.О. Лебяженский сельсовет</t>
  </si>
  <si>
    <t>(рублей)</t>
  </si>
  <si>
    <t>Дорожное хозяйство (дорожные фонды)</t>
  </si>
  <si>
    <t>0400</t>
  </si>
  <si>
    <t>0409</t>
  </si>
  <si>
    <t>Резервные фонды</t>
  </si>
  <si>
    <t>Резервный фонд исполнительных органов муниципальной власти администрации Лебяженского сельсовета Краснотуранского района Красноярского края в рамках непрограммных расходов отдельных органов исполнительной власти</t>
  </si>
  <si>
    <t>Иные бюджетные ассигнования</t>
  </si>
  <si>
    <t>Резервные средства</t>
  </si>
  <si>
    <t>0111</t>
  </si>
  <si>
    <t>58</t>
  </si>
  <si>
    <t>75</t>
  </si>
  <si>
    <t xml:space="preserve"> Мероприятия по совершенствованию систем освещения населенного  пункта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</si>
  <si>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 xml:space="preserve">Работы и услуги по очистке территории мест захоронения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</si>
  <si>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Расходы на выплаты персоналу  казенных  учреждений</t>
  </si>
  <si>
    <t>7600000000</t>
  </si>
  <si>
    <t>7640000000</t>
  </si>
  <si>
    <t>7640000210</t>
  </si>
  <si>
    <t>7640000590</t>
  </si>
  <si>
    <t>7640081730</t>
  </si>
  <si>
    <t>7640075140</t>
  </si>
  <si>
    <t>7640051180</t>
  </si>
  <si>
    <t>7640081610</t>
  </si>
  <si>
    <t>0100000000</t>
  </si>
  <si>
    <t>0110000000</t>
  </si>
  <si>
    <t>0110081510</t>
  </si>
  <si>
    <t>0140000000</t>
  </si>
  <si>
    <t>0140081540</t>
  </si>
  <si>
    <t>0200000000</t>
  </si>
  <si>
    <t>0210000000</t>
  </si>
  <si>
    <t>0210081590</t>
  </si>
  <si>
    <t>7640081590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</si>
  <si>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</si>
  <si>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</si>
  <si>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</si>
  <si>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</si>
  <si>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49</t>
  </si>
  <si>
    <t>53</t>
  </si>
  <si>
    <t>59</t>
  </si>
  <si>
    <t>65</t>
  </si>
  <si>
    <t>Благоустройство</t>
  </si>
  <si>
    <t>Расходы на выплаты персоналу в целях обеспечения выполнения функций 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</si>
  <si>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</si>
  <si>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</si>
  <si>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</si>
  <si>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</si>
  <si>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 органов</t>
  </si>
  <si>
    <t>Иные закупки товаров, работ и услуг для обеспечения государственных (муниципальных)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</si>
  <si>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</si>
  <si>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</si>
  <si>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</si>
  <si>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</si>
  <si>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 (муниципальных)  нужд</t>
  </si>
  <si>
    <t>на 2017 год</t>
  </si>
  <si>
    <t>Сумма на          2017 год</t>
  </si>
  <si>
    <t>Непрограммные расходы  Администрации Лебяженского сельсовета</t>
  </si>
  <si>
    <t>Функционирование  Администрации Лебяженского сельсовета</t>
  </si>
  <si>
    <t>7640074140</t>
  </si>
  <si>
    <t>Непрограмные расходы Администрации Лебяженского сельсовета</t>
  </si>
  <si>
    <t xml:space="preserve">Муниципальная программа Лебяженского сельсовета  "Организация комплексного благоустройства територии  Муниципального образования Лебяженский сельсовет" 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</si>
  <si>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"Организация освещения улиц"</t>
    </r>
  </si>
  <si>
    <r>
      <rPr>
        <b/>
        <sz val="12"/>
        <rFont val="Times New Roman"/>
        <family val="1"/>
      </rPr>
      <t>Мероприятие  "</t>
    </r>
    <r>
      <rPr>
        <sz val="12"/>
        <rFont val="Times New Roman"/>
        <family val="1"/>
      </rPr>
      <t>Организация содержания мест захоронения"</t>
    </r>
  </si>
  <si>
    <t xml:space="preserve">Облагораживание территории поселения, ремонт скверов, кладбища, объектов культурного наследия (памятники) в рамках 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</si>
  <si>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0120000000</t>
  </si>
  <si>
    <t>0120081520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</si>
  <si>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"Прочие мероприятия по благоустройству"</t>
    </r>
  </si>
  <si>
    <t>Содержание дорог общего пользования и обеспечение безопасности дорожного движения</t>
  </si>
  <si>
    <t>Муниципальная программа "Содействие развитию культуры на территории Муниципального образования Лебяженский сельсовет"</t>
  </si>
  <si>
    <t xml:space="preserve">Обеспечение деятельности подведомственных учреждений в рамках подпрограммы  "Поддержка исскуства и народного творчества", муниципальной  программы "Содействие развитию культуры на территории Муниципального образования Лебяженский сельсовет". </t>
  </si>
  <si>
    <r>
      <rPr>
        <b/>
        <sz val="12"/>
        <rFont val="Times New Roman"/>
        <family val="1"/>
      </rPr>
      <t xml:space="preserve">Подпрограмма </t>
    </r>
    <r>
      <rPr>
        <sz val="12"/>
        <rFont val="Times New Roman"/>
        <family val="1"/>
      </rPr>
      <t xml:space="preserve">  "Поддержка исскуства и народного творчества"</t>
    </r>
  </si>
  <si>
    <t>27</t>
  </si>
  <si>
    <t>31</t>
  </si>
  <si>
    <t>42</t>
  </si>
  <si>
    <t>61</t>
  </si>
  <si>
    <t>62</t>
  </si>
  <si>
    <t>63</t>
  </si>
  <si>
    <t>Руководство и управление в сфере установленного финансовым органом муниципальной власти в рамках непрограммных расходов Администрации Лебяженского сельсовета</t>
  </si>
  <si>
    <t>76</t>
  </si>
  <si>
    <t>77</t>
  </si>
  <si>
    <t>78</t>
  </si>
  <si>
    <t>79</t>
  </si>
  <si>
    <t>800</t>
  </si>
  <si>
    <t>850</t>
  </si>
  <si>
    <t>Уплата налогов сборов и иных платежей</t>
  </si>
  <si>
    <t>80</t>
  </si>
  <si>
    <t>81</t>
  </si>
  <si>
    <t>к решению "О внесении изменений в решение "О бюджете Муниципального Образования Лебяженский сельсовет на 2017 год и плановый период 2018-2019 годов"</t>
  </si>
  <si>
    <t>7640075080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</si>
  <si>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</si>
  <si>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</si>
  <si>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</si>
  <si>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</si>
  <si>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7640074120</t>
  </si>
  <si>
    <t>76400S5080</t>
  </si>
  <si>
    <t>Содержание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</si>
  <si>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Софинансирование на содержание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</si>
  <si>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Субсидия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</si>
  <si>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Софинансирование к субсидии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</si>
  <si>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76400S4120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</si>
  <si>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</si>
  <si>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</si>
  <si>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</si>
  <si>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</si>
  <si>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</si>
  <si>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</si>
  <si>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</si>
  <si>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</si>
  <si>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</si>
  <si>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</si>
  <si>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</si>
  <si>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</si>
  <si>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</si>
  <si>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</si>
  <si>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</si>
  <si>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</si>
  <si>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</si>
  <si>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</si>
  <si>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</si>
  <si>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</si>
  <si>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</si>
  <si>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</si>
  <si>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</si>
  <si>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</si>
  <si>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</si>
  <si>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Другие вопросы в области наиональной безапасности и правоохранительной деятельности</t>
  </si>
  <si>
    <t>0314</t>
  </si>
  <si>
    <t>Закупка товаров, работ и услуг для обеспечения государственных (муниципальных)  нужд</t>
  </si>
  <si>
    <t>7640081750</t>
  </si>
  <si>
    <t>108</t>
  </si>
  <si>
    <t>109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</si>
  <si>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Содержание автомобильных дорог общего пользования и обеспечение безопасности дорожного движения</t>
    </r>
  </si>
  <si>
    <t>0130000000</t>
  </si>
  <si>
    <t xml:space="preserve">Обеспечение сохранности, модернизация и развитие сети внутрипоселенческих дорог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</si>
  <si>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0130081530</t>
  </si>
  <si>
    <t>111</t>
  </si>
  <si>
    <t>112</t>
  </si>
  <si>
    <t>113</t>
  </si>
  <si>
    <t>114</t>
  </si>
  <si>
    <t>115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</si>
  <si>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</si>
  <si>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Софинансирование к 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</si>
  <si>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Капитальные вложения в объекты государственной (муниципальной) собственности</t>
  </si>
  <si>
    <t xml:space="preserve">Бюджетные инвестиции
</t>
  </si>
  <si>
    <t>76400S6410</t>
  </si>
  <si>
    <t>7640076410</t>
  </si>
  <si>
    <t>116</t>
  </si>
  <si>
    <t>117</t>
  </si>
  <si>
    <t>118</t>
  </si>
  <si>
    <t>119</t>
  </si>
  <si>
    <t>Мероприятия по профилактике правонарушений и укреплению общественного порядка и общественной безопасности в рамках непрограммных расходов Администрации Лебяженского сельсовета</t>
  </si>
  <si>
    <t>7600081750</t>
  </si>
  <si>
    <t>Социальное обеспечение и иные выплаты населению</t>
  </si>
  <si>
    <t>Иные выплаты населению</t>
  </si>
  <si>
    <t>7640081210</t>
  </si>
  <si>
    <t>360</t>
  </si>
  <si>
    <t>300</t>
  </si>
  <si>
    <t>121</t>
  </si>
  <si>
    <t>122</t>
  </si>
  <si>
    <t>123</t>
  </si>
  <si>
    <t>124</t>
  </si>
  <si>
    <t>Материальная помощь населению в связи с прохождением курса реабилитации в рамках непрограммных расходов органов местного самоуправления</t>
  </si>
  <si>
    <t>от 26.06.2017 № 25-74-р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</si>
</sst>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 wrapText="1"/>
    </xf>
    <xf numFmtId="4" fontId="2" fillId="32" borderId="10" xfId="0" applyNumberFormat="1" applyFont="1" applyFill="1" applyBorder="1" applyAlignment="1">
      <alignment vertical="top" wrapText="1"/>
    </xf>
    <xf numFmtId="4" fontId="3" fillId="32" borderId="10" xfId="0" applyNumberFormat="1" applyFont="1" applyFill="1" applyBorder="1" applyAlignment="1">
      <alignment vertical="top" wrapText="1"/>
    </xf>
    <xf numFmtId="49" fontId="2" fillId="32" borderId="11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vertical="top" wrapText="1"/>
    </xf>
    <xf numFmtId="49" fontId="12" fillId="32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9" fillId="32" borderId="11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54" applyFont="1" applyFill="1" applyAlignment="1">
      <alignment horizontal="right" wrapText="1"/>
      <protection/>
    </xf>
    <xf numFmtId="0" fontId="6" fillId="0" borderId="0" xfId="0" applyFont="1" applyAlignment="1">
      <alignment wrapText="1"/>
    </xf>
    <xf numFmtId="0" fontId="3" fillId="0" borderId="0" xfId="53" applyFont="1" applyFill="1" applyAlignment="1">
      <alignment horizontal="right" wrapText="1"/>
      <protection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5"/>
  <sheetViews>
    <sheetView tabSelected="1" zoomScaleSheetLayoutView="100" workbookViewId="0" topLeftCell="A1">
      <selection activeCell="G117" sqref="G117"/>
    </sheetView>
  </sheetViews>
  <sheetFormatPr defaultColWidth="9.00390625" defaultRowHeight="12.75"/>
  <cols>
    <col min="1" max="1" width="8.00390625" style="8" customWidth="1"/>
    <col min="2" max="2" width="76.375" style="10" customWidth="1"/>
    <col min="3" max="3" width="11.125" style="11" customWidth="1"/>
    <col min="4" max="4" width="11.875" style="11" customWidth="1"/>
    <col min="5" max="5" width="12.75390625" style="11" customWidth="1"/>
    <col min="6" max="6" width="10.625" style="11" customWidth="1"/>
    <col min="7" max="7" width="14.25390625" style="9" customWidth="1"/>
    <col min="8" max="8" width="10.75390625" style="9" customWidth="1"/>
    <col min="9" max="16384" width="9.125" style="9" customWidth="1"/>
  </cols>
  <sheetData>
    <row r="1" spans="6:7" ht="15.75">
      <c r="F1" s="12"/>
      <c r="G1" s="14" t="s">
        <v>7</v>
      </c>
    </row>
    <row r="2" spans="5:7" ht="76.5" customHeight="1">
      <c r="E2" s="62" t="s">
        <v>202</v>
      </c>
      <c r="F2" s="63"/>
      <c r="G2" s="63"/>
    </row>
    <row r="3" spans="6:7" ht="15.75">
      <c r="F3" s="60" t="s">
        <v>277</v>
      </c>
      <c r="G3" s="61"/>
    </row>
    <row r="5" spans="1:7" s="4" customFormat="1" ht="15.75">
      <c r="A5" s="59" t="s">
        <v>116</v>
      </c>
      <c r="B5" s="59"/>
      <c r="C5" s="59"/>
      <c r="D5" s="59"/>
      <c r="E5" s="59"/>
      <c r="F5" s="59"/>
      <c r="G5" s="59"/>
    </row>
    <row r="6" spans="1:7" s="4" customFormat="1" ht="15.75">
      <c r="A6" s="59" t="s">
        <v>169</v>
      </c>
      <c r="B6" s="59"/>
      <c r="C6" s="59"/>
      <c r="D6" s="59"/>
      <c r="E6" s="59"/>
      <c r="F6" s="59"/>
      <c r="G6" s="59"/>
    </row>
    <row r="7" spans="1:7" s="4" customFormat="1" ht="15.75">
      <c r="A7" s="6"/>
      <c r="B7" s="5"/>
      <c r="C7" s="5"/>
      <c r="D7" s="5"/>
      <c r="E7" s="5"/>
      <c r="F7" s="5"/>
      <c r="G7" s="5"/>
    </row>
    <row r="8" spans="2:7" ht="15.75">
      <c r="B8" s="2"/>
      <c r="C8" s="3"/>
      <c r="D8" s="3"/>
      <c r="E8" s="3"/>
      <c r="F8" s="3"/>
      <c r="G8" s="1" t="s">
        <v>117</v>
      </c>
    </row>
    <row r="9" spans="1:7" s="18" customFormat="1" ht="31.5">
      <c r="A9" s="22" t="s">
        <v>29</v>
      </c>
      <c r="B9" s="22" t="s">
        <v>30</v>
      </c>
      <c r="C9" s="23" t="s">
        <v>44</v>
      </c>
      <c r="D9" s="23" t="s">
        <v>15</v>
      </c>
      <c r="E9" s="23" t="s">
        <v>31</v>
      </c>
      <c r="F9" s="23" t="s">
        <v>47</v>
      </c>
      <c r="G9" s="24" t="s">
        <v>170</v>
      </c>
    </row>
    <row r="10" spans="1:7" s="18" customFormat="1" ht="15.75">
      <c r="A10" s="7"/>
      <c r="B10" s="23" t="s">
        <v>32</v>
      </c>
      <c r="C10" s="23" t="s">
        <v>33</v>
      </c>
      <c r="D10" s="23" t="s">
        <v>34</v>
      </c>
      <c r="E10" s="23" t="s">
        <v>35</v>
      </c>
      <c r="F10" s="23" t="s">
        <v>36</v>
      </c>
      <c r="G10" s="23" t="s">
        <v>37</v>
      </c>
    </row>
    <row r="11" spans="1:7" s="15" customFormat="1" ht="15.75">
      <c r="A11" s="16" t="s">
        <v>32</v>
      </c>
      <c r="B11" s="17" t="s">
        <v>101</v>
      </c>
      <c r="C11" s="16" t="s">
        <v>0</v>
      </c>
      <c r="D11" s="16" t="s">
        <v>39</v>
      </c>
      <c r="E11" s="16" t="s">
        <v>39</v>
      </c>
      <c r="F11" s="16" t="s">
        <v>39</v>
      </c>
      <c r="G11" s="25">
        <f>G135</f>
        <v>10378718.7</v>
      </c>
    </row>
    <row r="12" spans="1:7" s="15" customFormat="1" ht="15.75">
      <c r="A12" s="16" t="s">
        <v>33</v>
      </c>
      <c r="B12" s="17" t="s">
        <v>49</v>
      </c>
      <c r="C12" s="16" t="s">
        <v>0</v>
      </c>
      <c r="D12" s="16" t="s">
        <v>40</v>
      </c>
      <c r="E12" s="7"/>
      <c r="F12" s="16" t="s">
        <v>39</v>
      </c>
      <c r="G12" s="25">
        <f>G13+G19+G35+G29</f>
        <v>3556034.38</v>
      </c>
    </row>
    <row r="13" spans="1:7" s="18" customFormat="1" ht="31.5">
      <c r="A13" s="16" t="s">
        <v>34</v>
      </c>
      <c r="B13" s="27" t="s">
        <v>53</v>
      </c>
      <c r="C13" s="16" t="s">
        <v>0</v>
      </c>
      <c r="D13" s="16" t="s">
        <v>2</v>
      </c>
      <c r="E13" s="7"/>
      <c r="F13" s="16" t="s">
        <v>39</v>
      </c>
      <c r="G13" s="25">
        <f>G14</f>
        <v>584262.6</v>
      </c>
    </row>
    <row r="14" spans="1:7" s="18" customFormat="1" ht="18.75" customHeight="1">
      <c r="A14" s="16" t="s">
        <v>35</v>
      </c>
      <c r="B14" s="13" t="s">
        <v>97</v>
      </c>
      <c r="C14" s="7" t="s">
        <v>0</v>
      </c>
      <c r="D14" s="7" t="s">
        <v>2</v>
      </c>
      <c r="E14" s="7" t="s">
        <v>131</v>
      </c>
      <c r="F14" s="7" t="s">
        <v>39</v>
      </c>
      <c r="G14" s="26">
        <f>G15</f>
        <v>584262.6</v>
      </c>
    </row>
    <row r="15" spans="1:7" s="18" customFormat="1" ht="18" customHeight="1">
      <c r="A15" s="16" t="s">
        <v>36</v>
      </c>
      <c r="B15" s="13" t="s">
        <v>98</v>
      </c>
      <c r="C15" s="7" t="s">
        <v>0</v>
      </c>
      <c r="D15" s="7" t="s">
        <v>2</v>
      </c>
      <c r="E15" s="7" t="s">
        <v>132</v>
      </c>
      <c r="F15" s="7"/>
      <c r="G15" s="26">
        <f>G16</f>
        <v>584262.6</v>
      </c>
    </row>
    <row r="16" spans="1:7" s="18" customFormat="1" ht="47.25">
      <c r="A16" s="16" t="s">
        <v>37</v>
      </c>
      <c r="B16" s="13" t="s">
        <v>102</v>
      </c>
      <c r="C16" s="7" t="s">
        <v>0</v>
      </c>
      <c r="D16" s="7" t="s">
        <v>2</v>
      </c>
      <c r="E16" s="7" t="s">
        <v>133</v>
      </c>
      <c r="F16" s="7" t="s">
        <v>39</v>
      </c>
      <c r="G16" s="26">
        <f>G17</f>
        <v>584262.6</v>
      </c>
    </row>
    <row r="17" spans="1:7" s="18" customFormat="1" ht="47.25" customHeight="1">
      <c r="A17" s="16" t="s">
        <v>38</v>
      </c>
      <c r="B17" s="13" t="s">
        <v>157</v>
      </c>
      <c r="C17" s="7" t="s">
        <v>0</v>
      </c>
      <c r="D17" s="7" t="s">
        <v>2</v>
      </c>
      <c r="E17" s="7" t="s">
        <v>133</v>
      </c>
      <c r="F17" s="7" t="s">
        <v>42</v>
      </c>
      <c r="G17" s="26">
        <f>G18</f>
        <v>584262.6</v>
      </c>
    </row>
    <row r="18" spans="1:7" s="18" customFormat="1" ht="21" customHeight="1">
      <c r="A18" s="16" t="s">
        <v>61</v>
      </c>
      <c r="B18" s="13" t="s">
        <v>158</v>
      </c>
      <c r="C18" s="7" t="s">
        <v>0</v>
      </c>
      <c r="D18" s="7" t="s">
        <v>2</v>
      </c>
      <c r="E18" s="7" t="s">
        <v>133</v>
      </c>
      <c r="F18" s="7" t="s">
        <v>48</v>
      </c>
      <c r="G18" s="26">
        <v>584262.6</v>
      </c>
    </row>
    <row r="19" spans="1:7" s="18" customFormat="1" ht="33" customHeight="1">
      <c r="A19" s="16" t="s">
        <v>114</v>
      </c>
      <c r="B19" s="17" t="s">
        <v>148</v>
      </c>
      <c r="C19" s="16" t="s">
        <v>0</v>
      </c>
      <c r="D19" s="16" t="s">
        <v>8</v>
      </c>
      <c r="E19" s="7"/>
      <c r="F19" s="16"/>
      <c r="G19" s="25">
        <f>G20</f>
        <v>2255980.44</v>
      </c>
    </row>
    <row r="20" spans="1:7" s="18" customFormat="1" ht="15.75">
      <c r="A20" s="16" t="s">
        <v>62</v>
      </c>
      <c r="B20" s="13" t="s">
        <v>97</v>
      </c>
      <c r="C20" s="7" t="s">
        <v>0</v>
      </c>
      <c r="D20" s="7" t="s">
        <v>8</v>
      </c>
      <c r="E20" s="7" t="s">
        <v>131</v>
      </c>
      <c r="F20" s="7" t="s">
        <v>39</v>
      </c>
      <c r="G20" s="26">
        <f>G21</f>
        <v>2255980.44</v>
      </c>
    </row>
    <row r="21" spans="1:7" s="18" customFormat="1" ht="21" customHeight="1">
      <c r="A21" s="16" t="s">
        <v>63</v>
      </c>
      <c r="B21" s="13" t="s">
        <v>99</v>
      </c>
      <c r="C21" s="7" t="s">
        <v>0</v>
      </c>
      <c r="D21" s="7" t="s">
        <v>8</v>
      </c>
      <c r="E21" s="7" t="s">
        <v>132</v>
      </c>
      <c r="F21" s="7"/>
      <c r="G21" s="26">
        <f>G22</f>
        <v>2255980.44</v>
      </c>
    </row>
    <row r="22" spans="1:7" s="18" customFormat="1" ht="51" customHeight="1">
      <c r="A22" s="16" t="s">
        <v>64</v>
      </c>
      <c r="B22" s="13" t="s">
        <v>192</v>
      </c>
      <c r="C22" s="7" t="s">
        <v>0</v>
      </c>
      <c r="D22" s="7" t="s">
        <v>8</v>
      </c>
      <c r="E22" s="7" t="s">
        <v>133</v>
      </c>
      <c r="F22" s="7"/>
      <c r="G22" s="26">
        <f>G23+G25+G27</f>
        <v>2255980.44</v>
      </c>
    </row>
    <row r="23" spans="1:7" s="18" customFormat="1" ht="51" customHeight="1">
      <c r="A23" s="16" t="s">
        <v>65</v>
      </c>
      <c r="B23" s="13" t="s">
        <v>157</v>
      </c>
      <c r="C23" s="7" t="s">
        <v>0</v>
      </c>
      <c r="D23" s="7" t="s">
        <v>8</v>
      </c>
      <c r="E23" s="7" t="s">
        <v>133</v>
      </c>
      <c r="F23" s="7" t="s">
        <v>42</v>
      </c>
      <c r="G23" s="26">
        <f>G24</f>
        <v>1730196.08</v>
      </c>
    </row>
    <row r="24" spans="1:7" s="18" customFormat="1" ht="21" customHeight="1">
      <c r="A24" s="16" t="s">
        <v>66</v>
      </c>
      <c r="B24" s="13" t="s">
        <v>158</v>
      </c>
      <c r="C24" s="7" t="s">
        <v>0</v>
      </c>
      <c r="D24" s="7" t="s">
        <v>8</v>
      </c>
      <c r="E24" s="7" t="s">
        <v>133</v>
      </c>
      <c r="F24" s="7" t="s">
        <v>48</v>
      </c>
      <c r="G24" s="26">
        <f>1645743.55+84452.53</f>
        <v>1730196.08</v>
      </c>
    </row>
    <row r="25" spans="1:7" s="18" customFormat="1" ht="33" customHeight="1">
      <c r="A25" s="16" t="s">
        <v>22</v>
      </c>
      <c r="B25" s="13" t="s">
        <v>159</v>
      </c>
      <c r="C25" s="7" t="s">
        <v>0</v>
      </c>
      <c r="D25" s="7" t="s">
        <v>8</v>
      </c>
      <c r="E25" s="7" t="s">
        <v>133</v>
      </c>
      <c r="F25" s="7" t="s">
        <v>14</v>
      </c>
      <c r="G25" s="26">
        <f>G26</f>
        <v>485734.36</v>
      </c>
    </row>
    <row r="26" spans="1:7" s="18" customFormat="1" ht="35.25" customHeight="1">
      <c r="A26" s="16" t="s">
        <v>17</v>
      </c>
      <c r="B26" s="13" t="s">
        <v>160</v>
      </c>
      <c r="C26" s="7" t="s">
        <v>0</v>
      </c>
      <c r="D26" s="7" t="s">
        <v>8</v>
      </c>
      <c r="E26" s="7" t="s">
        <v>133</v>
      </c>
      <c r="F26" s="7" t="s">
        <v>46</v>
      </c>
      <c r="G26" s="26">
        <f>337261.36+128473+20000</f>
        <v>485734.36</v>
      </c>
    </row>
    <row r="27" spans="1:7" s="18" customFormat="1" ht="16.5" customHeight="1">
      <c r="A27" s="16" t="s">
        <v>9</v>
      </c>
      <c r="B27" s="13" t="s">
        <v>123</v>
      </c>
      <c r="C27" s="7" t="s">
        <v>0</v>
      </c>
      <c r="D27" s="7" t="s">
        <v>8</v>
      </c>
      <c r="E27" s="7" t="s">
        <v>133</v>
      </c>
      <c r="F27" s="45" t="s">
        <v>197</v>
      </c>
      <c r="G27" s="26">
        <f>G28</f>
        <v>40050</v>
      </c>
    </row>
    <row r="28" spans="1:7" s="18" customFormat="1" ht="18" customHeight="1">
      <c r="A28" s="16" t="s">
        <v>10</v>
      </c>
      <c r="B28" s="13" t="s">
        <v>199</v>
      </c>
      <c r="C28" s="7" t="s">
        <v>0</v>
      </c>
      <c r="D28" s="7" t="s">
        <v>8</v>
      </c>
      <c r="E28" s="7" t="s">
        <v>133</v>
      </c>
      <c r="F28" s="45" t="s">
        <v>198</v>
      </c>
      <c r="G28" s="26">
        <f>8050+20000+12000</f>
        <v>40050</v>
      </c>
    </row>
    <row r="29" spans="1:7" s="18" customFormat="1" ht="15.75" customHeight="1">
      <c r="A29" s="16" t="s">
        <v>67</v>
      </c>
      <c r="B29" s="17" t="s">
        <v>121</v>
      </c>
      <c r="C29" s="28" t="s">
        <v>0</v>
      </c>
      <c r="D29" s="28" t="s">
        <v>125</v>
      </c>
      <c r="E29" s="43"/>
      <c r="F29" s="35"/>
      <c r="G29" s="25">
        <f>G32</f>
        <v>20000</v>
      </c>
    </row>
    <row r="30" spans="1:7" s="18" customFormat="1" ht="15.75" customHeight="1">
      <c r="A30" s="16" t="s">
        <v>68</v>
      </c>
      <c r="B30" s="13" t="s">
        <v>97</v>
      </c>
      <c r="C30" s="29" t="s">
        <v>0</v>
      </c>
      <c r="D30" s="29" t="s">
        <v>125</v>
      </c>
      <c r="E30" s="34">
        <v>7600000000</v>
      </c>
      <c r="F30" s="35"/>
      <c r="G30" s="26">
        <f>G31</f>
        <v>20000</v>
      </c>
    </row>
    <row r="31" spans="1:7" s="18" customFormat="1" ht="15.75" customHeight="1">
      <c r="A31" s="16" t="s">
        <v>69</v>
      </c>
      <c r="B31" s="13" t="s">
        <v>99</v>
      </c>
      <c r="C31" s="29" t="s">
        <v>0</v>
      </c>
      <c r="D31" s="29" t="s">
        <v>125</v>
      </c>
      <c r="E31" s="34">
        <v>7640000000</v>
      </c>
      <c r="F31" s="35"/>
      <c r="G31" s="26">
        <f>G32</f>
        <v>20000</v>
      </c>
    </row>
    <row r="32" spans="1:7" s="18" customFormat="1" ht="33" customHeight="1">
      <c r="A32" s="16" t="s">
        <v>70</v>
      </c>
      <c r="B32" s="13" t="s">
        <v>122</v>
      </c>
      <c r="C32" s="29" t="s">
        <v>0</v>
      </c>
      <c r="D32" s="29" t="s">
        <v>125</v>
      </c>
      <c r="E32" s="34">
        <v>7640081710</v>
      </c>
      <c r="F32" s="33"/>
      <c r="G32" s="26">
        <f>G33</f>
        <v>20000</v>
      </c>
    </row>
    <row r="33" spans="1:7" s="18" customFormat="1" ht="17.25" customHeight="1">
      <c r="A33" s="16" t="s">
        <v>71</v>
      </c>
      <c r="B33" s="13" t="s">
        <v>123</v>
      </c>
      <c r="C33" s="29" t="s">
        <v>0</v>
      </c>
      <c r="D33" s="29" t="s">
        <v>125</v>
      </c>
      <c r="E33" s="34">
        <v>7640081710</v>
      </c>
      <c r="F33" s="30">
        <v>800</v>
      </c>
      <c r="G33" s="26">
        <f>G34</f>
        <v>20000</v>
      </c>
    </row>
    <row r="34" spans="1:7" s="18" customFormat="1" ht="16.5" customHeight="1">
      <c r="A34" s="16" t="s">
        <v>104</v>
      </c>
      <c r="B34" s="13" t="s">
        <v>124</v>
      </c>
      <c r="C34" s="29" t="s">
        <v>0</v>
      </c>
      <c r="D34" s="29" t="s">
        <v>125</v>
      </c>
      <c r="E34" s="34">
        <v>7640081710</v>
      </c>
      <c r="F34" s="30">
        <v>870</v>
      </c>
      <c r="G34" s="26">
        <v>20000</v>
      </c>
    </row>
    <row r="35" spans="1:7" s="18" customFormat="1" ht="15.75">
      <c r="A35" s="16" t="s">
        <v>105</v>
      </c>
      <c r="B35" s="17" t="s">
        <v>54</v>
      </c>
      <c r="C35" s="16" t="s">
        <v>0</v>
      </c>
      <c r="D35" s="16" t="s">
        <v>25</v>
      </c>
      <c r="E35" s="7"/>
      <c r="F35" s="16"/>
      <c r="G35" s="25">
        <f>G36</f>
        <v>695791.34</v>
      </c>
    </row>
    <row r="36" spans="1:7" s="18" customFormat="1" ht="15.75">
      <c r="A36" s="16" t="s">
        <v>106</v>
      </c>
      <c r="B36" s="17" t="s">
        <v>171</v>
      </c>
      <c r="C36" s="7" t="s">
        <v>0</v>
      </c>
      <c r="D36" s="7" t="s">
        <v>25</v>
      </c>
      <c r="E36" s="7" t="s">
        <v>131</v>
      </c>
      <c r="F36" s="7" t="s">
        <v>39</v>
      </c>
      <c r="G36" s="25">
        <f>G37</f>
        <v>695791.34</v>
      </c>
    </row>
    <row r="37" spans="1:7" s="18" customFormat="1" ht="18.75" customHeight="1">
      <c r="A37" s="16" t="s">
        <v>186</v>
      </c>
      <c r="B37" s="13" t="s">
        <v>172</v>
      </c>
      <c r="C37" s="7" t="s">
        <v>0</v>
      </c>
      <c r="D37" s="7" t="s">
        <v>25</v>
      </c>
      <c r="E37" s="7" t="s">
        <v>132</v>
      </c>
      <c r="F37" s="7" t="s">
        <v>39</v>
      </c>
      <c r="G37" s="26">
        <f>G38+G41+G44+G47</f>
        <v>695791.34</v>
      </c>
    </row>
    <row r="38" spans="1:7" s="18" customFormat="1" ht="31.5">
      <c r="A38" s="16" t="s">
        <v>107</v>
      </c>
      <c r="B38" s="13" t="s">
        <v>55</v>
      </c>
      <c r="C38" s="7" t="s">
        <v>0</v>
      </c>
      <c r="D38" s="7" t="s">
        <v>25</v>
      </c>
      <c r="E38" s="7" t="s">
        <v>134</v>
      </c>
      <c r="F38" s="7" t="s">
        <v>39</v>
      </c>
      <c r="G38" s="26">
        <f>G39</f>
        <v>623591.34</v>
      </c>
    </row>
    <row r="39" spans="1:7" s="18" customFormat="1" ht="47.25" customHeight="1">
      <c r="A39" s="16" t="s">
        <v>108</v>
      </c>
      <c r="B39" s="13" t="s">
        <v>157</v>
      </c>
      <c r="C39" s="7" t="s">
        <v>0</v>
      </c>
      <c r="D39" s="7" t="s">
        <v>25</v>
      </c>
      <c r="E39" s="7" t="s">
        <v>134</v>
      </c>
      <c r="F39" s="7" t="s">
        <v>42</v>
      </c>
      <c r="G39" s="26">
        <f>G40</f>
        <v>623591.34</v>
      </c>
    </row>
    <row r="40" spans="1:7" s="18" customFormat="1" ht="15.75">
      <c r="A40" s="16" t="s">
        <v>109</v>
      </c>
      <c r="B40" s="13" t="s">
        <v>130</v>
      </c>
      <c r="C40" s="7" t="s">
        <v>0</v>
      </c>
      <c r="D40" s="7" t="s">
        <v>25</v>
      </c>
      <c r="E40" s="7" t="s">
        <v>134</v>
      </c>
      <c r="F40" s="7" t="s">
        <v>43</v>
      </c>
      <c r="G40" s="26">
        <v>623591.34</v>
      </c>
    </row>
    <row r="41" spans="1:7" s="18" customFormat="1" ht="110.25">
      <c r="A41" s="16" t="s">
        <v>187</v>
      </c>
      <c r="B41" s="13" t="s">
        <v>100</v>
      </c>
      <c r="C41" s="7" t="s">
        <v>0</v>
      </c>
      <c r="D41" s="7" t="s">
        <v>25</v>
      </c>
      <c r="E41" s="7" t="s">
        <v>135</v>
      </c>
      <c r="F41" s="7"/>
      <c r="G41" s="26">
        <f>G42</f>
        <v>58200</v>
      </c>
    </row>
    <row r="42" spans="1:7" s="18" customFormat="1" ht="48" customHeight="1">
      <c r="A42" s="16" t="s">
        <v>72</v>
      </c>
      <c r="B42" s="13" t="s">
        <v>161</v>
      </c>
      <c r="C42" s="7" t="s">
        <v>0</v>
      </c>
      <c r="D42" s="7" t="s">
        <v>25</v>
      </c>
      <c r="E42" s="7" t="s">
        <v>135</v>
      </c>
      <c r="F42" s="7" t="s">
        <v>42</v>
      </c>
      <c r="G42" s="26">
        <f>G43</f>
        <v>58200</v>
      </c>
    </row>
    <row r="43" spans="1:7" s="18" customFormat="1" ht="16.5" customHeight="1">
      <c r="A43" s="16" t="s">
        <v>73</v>
      </c>
      <c r="B43" s="13" t="s">
        <v>162</v>
      </c>
      <c r="C43" s="7" t="s">
        <v>0</v>
      </c>
      <c r="D43" s="7" t="s">
        <v>25</v>
      </c>
      <c r="E43" s="7" t="s">
        <v>135</v>
      </c>
      <c r="F43" s="7" t="s">
        <v>48</v>
      </c>
      <c r="G43" s="26">
        <v>58200</v>
      </c>
    </row>
    <row r="44" spans="1:7" s="18" customFormat="1" ht="47.25">
      <c r="A44" s="16" t="s">
        <v>74</v>
      </c>
      <c r="B44" s="13" t="s">
        <v>103</v>
      </c>
      <c r="C44" s="7" t="s">
        <v>0</v>
      </c>
      <c r="D44" s="7" t="s">
        <v>25</v>
      </c>
      <c r="E44" s="7" t="s">
        <v>173</v>
      </c>
      <c r="F44" s="7"/>
      <c r="G44" s="26">
        <f>G45</f>
        <v>4000</v>
      </c>
    </row>
    <row r="45" spans="1:7" s="18" customFormat="1" ht="33.75" customHeight="1">
      <c r="A45" s="16" t="s">
        <v>75</v>
      </c>
      <c r="B45" s="13" t="s">
        <v>166</v>
      </c>
      <c r="C45" s="7" t="s">
        <v>0</v>
      </c>
      <c r="D45" s="7" t="s">
        <v>25</v>
      </c>
      <c r="E45" s="7" t="s">
        <v>136</v>
      </c>
      <c r="F45" s="7" t="s">
        <v>14</v>
      </c>
      <c r="G45" s="26">
        <f>G46</f>
        <v>4000</v>
      </c>
    </row>
    <row r="46" spans="1:7" s="18" customFormat="1" ht="31.5">
      <c r="A46" s="16" t="s">
        <v>76</v>
      </c>
      <c r="B46" s="13" t="s">
        <v>163</v>
      </c>
      <c r="C46" s="7" t="s">
        <v>0</v>
      </c>
      <c r="D46" s="7" t="s">
        <v>25</v>
      </c>
      <c r="E46" s="7" t="s">
        <v>136</v>
      </c>
      <c r="F46" s="7" t="s">
        <v>46</v>
      </c>
      <c r="G46" s="26">
        <v>4000</v>
      </c>
    </row>
    <row r="47" spans="1:7" s="18" customFormat="1" ht="47.25">
      <c r="A47" s="16" t="s">
        <v>115</v>
      </c>
      <c r="B47" s="13" t="s">
        <v>276</v>
      </c>
      <c r="C47" s="7" t="s">
        <v>0</v>
      </c>
      <c r="D47" s="7" t="s">
        <v>25</v>
      </c>
      <c r="E47" s="7" t="s">
        <v>269</v>
      </c>
      <c r="F47" s="7"/>
      <c r="G47" s="26">
        <f>G48</f>
        <v>10000</v>
      </c>
    </row>
    <row r="48" spans="1:7" s="18" customFormat="1" ht="15.75">
      <c r="A48" s="16" t="s">
        <v>77</v>
      </c>
      <c r="B48" s="13" t="s">
        <v>267</v>
      </c>
      <c r="C48" s="7" t="s">
        <v>0</v>
      </c>
      <c r="D48" s="7" t="s">
        <v>25</v>
      </c>
      <c r="E48" s="7" t="s">
        <v>269</v>
      </c>
      <c r="F48" s="7" t="s">
        <v>271</v>
      </c>
      <c r="G48" s="26">
        <f>G49</f>
        <v>10000</v>
      </c>
    </row>
    <row r="49" spans="1:7" s="18" customFormat="1" ht="15.75">
      <c r="A49" s="16" t="s">
        <v>78</v>
      </c>
      <c r="B49" s="13" t="s">
        <v>268</v>
      </c>
      <c r="C49" s="7" t="s">
        <v>0</v>
      </c>
      <c r="D49" s="7" t="s">
        <v>25</v>
      </c>
      <c r="E49" s="7" t="s">
        <v>269</v>
      </c>
      <c r="F49" s="7" t="s">
        <v>270</v>
      </c>
      <c r="G49" s="26">
        <v>10000</v>
      </c>
    </row>
    <row r="50" spans="1:7" s="15" customFormat="1" ht="15.75">
      <c r="A50" s="16" t="s">
        <v>79</v>
      </c>
      <c r="B50" s="17" t="s">
        <v>16</v>
      </c>
      <c r="C50" s="16" t="s">
        <v>0</v>
      </c>
      <c r="D50" s="16" t="s">
        <v>21</v>
      </c>
      <c r="E50" s="7"/>
      <c r="F50" s="16" t="s">
        <v>39</v>
      </c>
      <c r="G50" s="25">
        <f>G51</f>
        <v>86900</v>
      </c>
    </row>
    <row r="51" spans="1:7" s="18" customFormat="1" ht="15.75">
      <c r="A51" s="16" t="s">
        <v>80</v>
      </c>
      <c r="B51" s="13" t="s">
        <v>149</v>
      </c>
      <c r="C51" s="7" t="s">
        <v>0</v>
      </c>
      <c r="D51" s="7" t="s">
        <v>24</v>
      </c>
      <c r="E51" s="7"/>
      <c r="F51" s="7" t="s">
        <v>39</v>
      </c>
      <c r="G51" s="26">
        <f>G52</f>
        <v>86900</v>
      </c>
    </row>
    <row r="52" spans="1:7" s="18" customFormat="1" ht="15.75">
      <c r="A52" s="16" t="s">
        <v>188</v>
      </c>
      <c r="B52" s="13" t="s">
        <v>97</v>
      </c>
      <c r="C52" s="7" t="s">
        <v>0</v>
      </c>
      <c r="D52" s="7" t="s">
        <v>24</v>
      </c>
      <c r="E52" s="7" t="s">
        <v>131</v>
      </c>
      <c r="F52" s="7" t="s">
        <v>39</v>
      </c>
      <c r="G52" s="26">
        <f>G53</f>
        <v>86900</v>
      </c>
    </row>
    <row r="53" spans="1:7" s="18" customFormat="1" ht="15.75">
      <c r="A53" s="16" t="s">
        <v>110</v>
      </c>
      <c r="B53" s="13" t="s">
        <v>172</v>
      </c>
      <c r="C53" s="7" t="s">
        <v>0</v>
      </c>
      <c r="D53" s="7" t="s">
        <v>24</v>
      </c>
      <c r="E53" s="7" t="s">
        <v>132</v>
      </c>
      <c r="F53" s="7" t="s">
        <v>39</v>
      </c>
      <c r="G53" s="26">
        <f>G54</f>
        <v>86900</v>
      </c>
    </row>
    <row r="54" spans="1:7" s="18" customFormat="1" ht="47.25">
      <c r="A54" s="16" t="s">
        <v>111</v>
      </c>
      <c r="B54" s="13" t="s">
        <v>52</v>
      </c>
      <c r="C54" s="7" t="s">
        <v>0</v>
      </c>
      <c r="D54" s="7" t="s">
        <v>24</v>
      </c>
      <c r="E54" s="7" t="s">
        <v>137</v>
      </c>
      <c r="F54" s="7" t="s">
        <v>39</v>
      </c>
      <c r="G54" s="26">
        <f>G55+G57</f>
        <v>86900</v>
      </c>
    </row>
    <row r="55" spans="1:7" s="18" customFormat="1" ht="49.5" customHeight="1">
      <c r="A55" s="16" t="s">
        <v>112</v>
      </c>
      <c r="B55" s="13" t="s">
        <v>164</v>
      </c>
      <c r="C55" s="7" t="s">
        <v>0</v>
      </c>
      <c r="D55" s="7" t="s">
        <v>24</v>
      </c>
      <c r="E55" s="7" t="s">
        <v>137</v>
      </c>
      <c r="F55" s="7" t="s">
        <v>42</v>
      </c>
      <c r="G55" s="26">
        <f>G56</f>
        <v>60379.89</v>
      </c>
    </row>
    <row r="56" spans="1:7" s="18" customFormat="1" ht="22.5" customHeight="1">
      <c r="A56" s="16" t="s">
        <v>113</v>
      </c>
      <c r="B56" s="13" t="s">
        <v>158</v>
      </c>
      <c r="C56" s="7" t="s">
        <v>0</v>
      </c>
      <c r="D56" s="7" t="s">
        <v>24</v>
      </c>
      <c r="E56" s="7" t="s">
        <v>137</v>
      </c>
      <c r="F56" s="7" t="s">
        <v>48</v>
      </c>
      <c r="G56" s="26">
        <v>60379.89</v>
      </c>
    </row>
    <row r="57" spans="1:7" s="18" customFormat="1" ht="31.5" customHeight="1">
      <c r="A57" s="16" t="s">
        <v>81</v>
      </c>
      <c r="B57" s="13" t="s">
        <v>159</v>
      </c>
      <c r="C57" s="7" t="s">
        <v>0</v>
      </c>
      <c r="D57" s="7" t="s">
        <v>24</v>
      </c>
      <c r="E57" s="7" t="s">
        <v>137</v>
      </c>
      <c r="F57" s="7" t="s">
        <v>14</v>
      </c>
      <c r="G57" s="26">
        <f>G58</f>
        <v>26520.11</v>
      </c>
    </row>
    <row r="58" spans="1:7" s="18" customFormat="1" ht="23.25" customHeight="1">
      <c r="A58" s="16" t="s">
        <v>3</v>
      </c>
      <c r="B58" s="13" t="s">
        <v>56</v>
      </c>
      <c r="C58" s="7" t="s">
        <v>0</v>
      </c>
      <c r="D58" s="7" t="s">
        <v>24</v>
      </c>
      <c r="E58" s="7" t="s">
        <v>137</v>
      </c>
      <c r="F58" s="7" t="s">
        <v>46</v>
      </c>
      <c r="G58" s="26">
        <f>24920.11+1600</f>
        <v>26520.11</v>
      </c>
    </row>
    <row r="59" spans="1:7" s="18" customFormat="1" ht="32.25" customHeight="1">
      <c r="A59" s="16" t="s">
        <v>152</v>
      </c>
      <c r="B59" s="17" t="s">
        <v>204</v>
      </c>
      <c r="C59" s="16" t="s">
        <v>0</v>
      </c>
      <c r="D59" s="16" t="s">
        <v>206</v>
      </c>
      <c r="E59" s="16"/>
      <c r="F59" s="46"/>
      <c r="G59" s="25">
        <f>G60+G71</f>
        <v>31680.35</v>
      </c>
    </row>
    <row r="60" spans="1:7" s="18" customFormat="1" ht="17.25" customHeight="1">
      <c r="A60" s="16" t="s">
        <v>4</v>
      </c>
      <c r="B60" s="17" t="s">
        <v>205</v>
      </c>
      <c r="C60" s="16" t="s">
        <v>0</v>
      </c>
      <c r="D60" s="16" t="s">
        <v>207</v>
      </c>
      <c r="E60" s="16"/>
      <c r="F60" s="46"/>
      <c r="G60" s="25">
        <f>G61+G66</f>
        <v>29680.35</v>
      </c>
    </row>
    <row r="61" spans="1:7" s="18" customFormat="1" ht="16.5" customHeight="1">
      <c r="A61" s="16" t="s">
        <v>5</v>
      </c>
      <c r="B61" s="17" t="s">
        <v>97</v>
      </c>
      <c r="C61" s="16" t="s">
        <v>0</v>
      </c>
      <c r="D61" s="16" t="s">
        <v>207</v>
      </c>
      <c r="E61" s="16" t="s">
        <v>131</v>
      </c>
      <c r="F61" s="46"/>
      <c r="G61" s="25">
        <f>G62</f>
        <v>28267</v>
      </c>
    </row>
    <row r="62" spans="1:7" s="18" customFormat="1" ht="18.75" customHeight="1">
      <c r="A62" s="16" t="s">
        <v>6</v>
      </c>
      <c r="B62" s="13" t="s">
        <v>172</v>
      </c>
      <c r="C62" s="7" t="s">
        <v>0</v>
      </c>
      <c r="D62" s="7" t="s">
        <v>207</v>
      </c>
      <c r="E62" s="7" t="s">
        <v>132</v>
      </c>
      <c r="F62" s="45"/>
      <c r="G62" s="26">
        <f>G64</f>
        <v>28267</v>
      </c>
    </row>
    <row r="63" spans="1:7" s="18" customFormat="1" ht="78" customHeight="1">
      <c r="A63" s="16" t="s">
        <v>153</v>
      </c>
      <c r="B63" s="13" t="s">
        <v>212</v>
      </c>
      <c r="C63" s="48" t="s">
        <v>0</v>
      </c>
      <c r="D63" s="48" t="s">
        <v>207</v>
      </c>
      <c r="E63" s="48" t="s">
        <v>208</v>
      </c>
      <c r="F63" s="49"/>
      <c r="G63" s="50">
        <f>G64</f>
        <v>28267</v>
      </c>
    </row>
    <row r="64" spans="1:7" s="18" customFormat="1" ht="31.5" customHeight="1">
      <c r="A64" s="16" t="s">
        <v>82</v>
      </c>
      <c r="B64" s="13" t="s">
        <v>159</v>
      </c>
      <c r="C64" s="7" t="s">
        <v>0</v>
      </c>
      <c r="D64" s="7" t="s">
        <v>207</v>
      </c>
      <c r="E64" s="48" t="s">
        <v>208</v>
      </c>
      <c r="F64" s="49" t="s">
        <v>14</v>
      </c>
      <c r="G64" s="50">
        <f>G65</f>
        <v>28267</v>
      </c>
    </row>
    <row r="65" spans="1:7" s="18" customFormat="1" ht="18.75" customHeight="1">
      <c r="A65" s="16" t="s">
        <v>83</v>
      </c>
      <c r="B65" s="13" t="s">
        <v>56</v>
      </c>
      <c r="C65" s="7" t="s">
        <v>0</v>
      </c>
      <c r="D65" s="7" t="s">
        <v>207</v>
      </c>
      <c r="E65" s="7" t="s">
        <v>208</v>
      </c>
      <c r="F65" s="45" t="s">
        <v>46</v>
      </c>
      <c r="G65" s="26">
        <v>28267</v>
      </c>
    </row>
    <row r="66" spans="1:7" s="18" customFormat="1" ht="18.75" customHeight="1">
      <c r="A66" s="16" t="s">
        <v>95</v>
      </c>
      <c r="B66" s="17" t="s">
        <v>97</v>
      </c>
      <c r="C66" s="16" t="s">
        <v>0</v>
      </c>
      <c r="D66" s="16" t="s">
        <v>207</v>
      </c>
      <c r="E66" s="16" t="s">
        <v>131</v>
      </c>
      <c r="F66" s="46"/>
      <c r="G66" s="25">
        <f>G67</f>
        <v>1413.35</v>
      </c>
    </row>
    <row r="67" spans="1:7" s="18" customFormat="1" ht="18.75" customHeight="1">
      <c r="A67" s="16" t="s">
        <v>96</v>
      </c>
      <c r="B67" s="13" t="s">
        <v>172</v>
      </c>
      <c r="C67" s="7" t="s">
        <v>0</v>
      </c>
      <c r="D67" s="7" t="s">
        <v>207</v>
      </c>
      <c r="E67" s="7" t="s">
        <v>132</v>
      </c>
      <c r="F67" s="45"/>
      <c r="G67" s="26">
        <f>G69</f>
        <v>1413.35</v>
      </c>
    </row>
    <row r="68" spans="1:7" s="18" customFormat="1" ht="77.25" customHeight="1">
      <c r="A68" s="16" t="s">
        <v>126</v>
      </c>
      <c r="B68" s="13" t="s">
        <v>213</v>
      </c>
      <c r="C68" s="48" t="s">
        <v>0</v>
      </c>
      <c r="D68" s="48" t="s">
        <v>207</v>
      </c>
      <c r="E68" s="48" t="s">
        <v>214</v>
      </c>
      <c r="F68" s="49"/>
      <c r="G68" s="50">
        <f>G69</f>
        <v>1413.35</v>
      </c>
    </row>
    <row r="69" spans="1:7" s="18" customFormat="1" ht="18.75" customHeight="1">
      <c r="A69" s="16" t="s">
        <v>154</v>
      </c>
      <c r="B69" s="13" t="s">
        <v>159</v>
      </c>
      <c r="C69" s="7" t="s">
        <v>0</v>
      </c>
      <c r="D69" s="7" t="s">
        <v>207</v>
      </c>
      <c r="E69" s="48" t="s">
        <v>214</v>
      </c>
      <c r="F69" s="49" t="s">
        <v>14</v>
      </c>
      <c r="G69" s="50">
        <f>G70</f>
        <v>1413.35</v>
      </c>
    </row>
    <row r="70" spans="1:7" s="18" customFormat="1" ht="18.75" customHeight="1">
      <c r="A70" s="16" t="s">
        <v>84</v>
      </c>
      <c r="B70" s="13" t="s">
        <v>56</v>
      </c>
      <c r="C70" s="7" t="s">
        <v>0</v>
      </c>
      <c r="D70" s="7" t="s">
        <v>207</v>
      </c>
      <c r="E70" s="7" t="s">
        <v>214</v>
      </c>
      <c r="F70" s="45" t="s">
        <v>46</v>
      </c>
      <c r="G70" s="26">
        <v>1413.35</v>
      </c>
    </row>
    <row r="71" spans="1:7" s="18" customFormat="1" ht="32.25" customHeight="1">
      <c r="A71" s="16" t="s">
        <v>189</v>
      </c>
      <c r="B71" s="32" t="s">
        <v>240</v>
      </c>
      <c r="C71" s="55" t="s">
        <v>0</v>
      </c>
      <c r="D71" s="55" t="s">
        <v>241</v>
      </c>
      <c r="E71" s="41" t="s">
        <v>266</v>
      </c>
      <c r="F71" s="56"/>
      <c r="G71" s="25">
        <f>G73</f>
        <v>2000</v>
      </c>
    </row>
    <row r="72" spans="1:7" s="18" customFormat="1" ht="48.75" customHeight="1">
      <c r="A72" s="16" t="s">
        <v>190</v>
      </c>
      <c r="B72" s="44" t="s">
        <v>265</v>
      </c>
      <c r="C72" s="55" t="s">
        <v>0</v>
      </c>
      <c r="D72" s="55" t="s">
        <v>241</v>
      </c>
      <c r="E72" s="41" t="s">
        <v>243</v>
      </c>
      <c r="F72" s="56"/>
      <c r="G72" s="26">
        <f>G73</f>
        <v>2000</v>
      </c>
    </row>
    <row r="73" spans="1:7" s="18" customFormat="1" ht="33" customHeight="1">
      <c r="A73" s="16" t="s">
        <v>191</v>
      </c>
      <c r="B73" s="31" t="s">
        <v>242</v>
      </c>
      <c r="C73" s="29" t="s">
        <v>0</v>
      </c>
      <c r="D73" s="29" t="s">
        <v>241</v>
      </c>
      <c r="E73" s="29" t="s">
        <v>243</v>
      </c>
      <c r="F73" s="29" t="s">
        <v>14</v>
      </c>
      <c r="G73" s="26">
        <f>G74</f>
        <v>2000</v>
      </c>
    </row>
    <row r="74" spans="1:7" s="18" customFormat="1" ht="33.75" customHeight="1">
      <c r="A74" s="16" t="s">
        <v>85</v>
      </c>
      <c r="B74" s="31" t="s">
        <v>165</v>
      </c>
      <c r="C74" s="29" t="s">
        <v>0</v>
      </c>
      <c r="D74" s="29" t="s">
        <v>241</v>
      </c>
      <c r="E74" s="29" t="s">
        <v>243</v>
      </c>
      <c r="F74" s="29" t="s">
        <v>46</v>
      </c>
      <c r="G74" s="26">
        <v>2000</v>
      </c>
    </row>
    <row r="75" spans="1:7" s="18" customFormat="1" ht="23.25" customHeight="1">
      <c r="A75" s="16" t="s">
        <v>155</v>
      </c>
      <c r="B75" s="32" t="s">
        <v>150</v>
      </c>
      <c r="C75" s="28" t="s">
        <v>0</v>
      </c>
      <c r="D75" s="28" t="s">
        <v>119</v>
      </c>
      <c r="E75" s="16"/>
      <c r="F75" s="38"/>
      <c r="G75" s="36">
        <f>G76</f>
        <v>268200</v>
      </c>
    </row>
    <row r="76" spans="1:7" s="18" customFormat="1" ht="23.25" customHeight="1">
      <c r="A76" s="16" t="s">
        <v>86</v>
      </c>
      <c r="B76" s="32" t="s">
        <v>118</v>
      </c>
      <c r="C76" s="28" t="s">
        <v>0</v>
      </c>
      <c r="D76" s="28" t="s">
        <v>120</v>
      </c>
      <c r="E76" s="54"/>
      <c r="F76" s="38"/>
      <c r="G76" s="36">
        <f>G77+G87+G92+G82</f>
        <v>268200</v>
      </c>
    </row>
    <row r="77" spans="1:7" s="18" customFormat="1" ht="23.25" customHeight="1">
      <c r="A77" s="16" t="s">
        <v>87</v>
      </c>
      <c r="B77" s="32" t="s">
        <v>174</v>
      </c>
      <c r="C77" s="28" t="s">
        <v>0</v>
      </c>
      <c r="D77" s="28" t="s">
        <v>120</v>
      </c>
      <c r="E77" s="28" t="s">
        <v>131</v>
      </c>
      <c r="F77" s="38"/>
      <c r="G77" s="36">
        <f>G80</f>
        <v>121200</v>
      </c>
    </row>
    <row r="78" spans="1:7" s="18" customFormat="1" ht="16.5" customHeight="1">
      <c r="A78" s="16" t="s">
        <v>88</v>
      </c>
      <c r="B78" s="44" t="s">
        <v>98</v>
      </c>
      <c r="C78" s="29" t="s">
        <v>0</v>
      </c>
      <c r="D78" s="29" t="s">
        <v>120</v>
      </c>
      <c r="E78" s="29" t="s">
        <v>132</v>
      </c>
      <c r="F78" s="39"/>
      <c r="G78" s="37">
        <f>G80</f>
        <v>121200</v>
      </c>
    </row>
    <row r="79" spans="1:7" s="18" customFormat="1" ht="30" customHeight="1">
      <c r="A79" s="16" t="s">
        <v>89</v>
      </c>
      <c r="B79" s="44" t="s">
        <v>182</v>
      </c>
      <c r="C79" s="29" t="s">
        <v>0</v>
      </c>
      <c r="D79" s="29" t="s">
        <v>120</v>
      </c>
      <c r="E79" s="29" t="s">
        <v>138</v>
      </c>
      <c r="F79" s="39"/>
      <c r="G79" s="37">
        <f>G80</f>
        <v>121200</v>
      </c>
    </row>
    <row r="80" spans="1:7" s="18" customFormat="1" ht="33" customHeight="1">
      <c r="A80" s="16" t="s">
        <v>90</v>
      </c>
      <c r="B80" s="31" t="s">
        <v>167</v>
      </c>
      <c r="C80" s="29" t="s">
        <v>0</v>
      </c>
      <c r="D80" s="29" t="s">
        <v>120</v>
      </c>
      <c r="E80" s="29" t="s">
        <v>138</v>
      </c>
      <c r="F80" s="39" t="s">
        <v>14</v>
      </c>
      <c r="G80" s="37">
        <f>G81</f>
        <v>121200</v>
      </c>
    </row>
    <row r="81" spans="1:7" s="18" customFormat="1" ht="31.5" customHeight="1">
      <c r="A81" s="16" t="s">
        <v>91</v>
      </c>
      <c r="B81" s="31" t="s">
        <v>168</v>
      </c>
      <c r="C81" s="29" t="s">
        <v>0</v>
      </c>
      <c r="D81" s="29" t="s">
        <v>120</v>
      </c>
      <c r="E81" s="29" t="s">
        <v>138</v>
      </c>
      <c r="F81" s="39" t="s">
        <v>46</v>
      </c>
      <c r="G81" s="37">
        <f>121200+25000-25000</f>
        <v>121200</v>
      </c>
    </row>
    <row r="82" spans="1:7" s="18" customFormat="1" ht="47.25" customHeight="1">
      <c r="A82" s="16" t="s">
        <v>92</v>
      </c>
      <c r="B82" s="40" t="s">
        <v>175</v>
      </c>
      <c r="C82" s="57" t="s">
        <v>0</v>
      </c>
      <c r="D82" s="57" t="s">
        <v>26</v>
      </c>
      <c r="E82" s="57" t="s">
        <v>139</v>
      </c>
      <c r="F82" s="39"/>
      <c r="G82" s="36">
        <f>G83</f>
        <v>25000</v>
      </c>
    </row>
    <row r="83" spans="1:7" s="18" customFormat="1" ht="31.5" customHeight="1">
      <c r="A83" s="16" t="s">
        <v>93</v>
      </c>
      <c r="B83" s="13" t="s">
        <v>246</v>
      </c>
      <c r="C83" s="7" t="s">
        <v>0</v>
      </c>
      <c r="D83" s="7" t="s">
        <v>26</v>
      </c>
      <c r="E83" s="7" t="s">
        <v>247</v>
      </c>
      <c r="G83" s="37">
        <f>G84</f>
        <v>25000</v>
      </c>
    </row>
    <row r="84" spans="1:7" s="18" customFormat="1" ht="31.5" customHeight="1">
      <c r="A84" s="16" t="s">
        <v>94</v>
      </c>
      <c r="B84" s="13" t="s">
        <v>248</v>
      </c>
      <c r="C84" s="7" t="s">
        <v>0</v>
      </c>
      <c r="D84" s="7" t="s">
        <v>26</v>
      </c>
      <c r="E84" s="7" t="s">
        <v>249</v>
      </c>
      <c r="F84" s="7"/>
      <c r="G84" s="37">
        <f>G85</f>
        <v>25000</v>
      </c>
    </row>
    <row r="85" spans="1:7" s="18" customFormat="1" ht="31.5" customHeight="1">
      <c r="A85" s="16" t="s">
        <v>127</v>
      </c>
      <c r="B85" s="13" t="s">
        <v>166</v>
      </c>
      <c r="C85" s="7" t="s">
        <v>0</v>
      </c>
      <c r="D85" s="7" t="s">
        <v>26</v>
      </c>
      <c r="E85" s="7" t="s">
        <v>249</v>
      </c>
      <c r="F85" s="7" t="s">
        <v>14</v>
      </c>
      <c r="G85" s="37">
        <f>G86</f>
        <v>25000</v>
      </c>
    </row>
    <row r="86" spans="1:7" s="18" customFormat="1" ht="31.5" customHeight="1">
      <c r="A86" s="16" t="s">
        <v>193</v>
      </c>
      <c r="B86" s="13" t="s">
        <v>165</v>
      </c>
      <c r="C86" s="7" t="s">
        <v>0</v>
      </c>
      <c r="D86" s="7" t="s">
        <v>26</v>
      </c>
      <c r="E86" s="7" t="s">
        <v>249</v>
      </c>
      <c r="F86" s="7" t="s">
        <v>46</v>
      </c>
      <c r="G86" s="37">
        <v>25000</v>
      </c>
    </row>
    <row r="87" spans="1:7" s="18" customFormat="1" ht="15.75" customHeight="1">
      <c r="A87" s="16" t="s">
        <v>194</v>
      </c>
      <c r="B87" s="32" t="s">
        <v>174</v>
      </c>
      <c r="C87" s="28" t="s">
        <v>0</v>
      </c>
      <c r="D87" s="28" t="s">
        <v>120</v>
      </c>
      <c r="E87" s="28" t="s">
        <v>131</v>
      </c>
      <c r="F87" s="38"/>
      <c r="G87" s="36">
        <f>G88</f>
        <v>120000</v>
      </c>
    </row>
    <row r="88" spans="1:7" s="18" customFormat="1" ht="17.25" customHeight="1">
      <c r="A88" s="16" t="s">
        <v>195</v>
      </c>
      <c r="B88" s="44" t="s">
        <v>98</v>
      </c>
      <c r="C88" s="29" t="s">
        <v>0</v>
      </c>
      <c r="D88" s="29" t="s">
        <v>120</v>
      </c>
      <c r="E88" s="29" t="s">
        <v>132</v>
      </c>
      <c r="F88" s="39"/>
      <c r="G88" s="37">
        <f>G89</f>
        <v>120000</v>
      </c>
    </row>
    <row r="89" spans="1:7" s="18" customFormat="1" ht="63" customHeight="1">
      <c r="A89" s="16" t="s">
        <v>196</v>
      </c>
      <c r="B89" s="44" t="s">
        <v>210</v>
      </c>
      <c r="C89" s="29" t="s">
        <v>0</v>
      </c>
      <c r="D89" s="29" t="s">
        <v>120</v>
      </c>
      <c r="E89" s="29" t="s">
        <v>203</v>
      </c>
      <c r="F89" s="39"/>
      <c r="G89" s="47">
        <f>G90</f>
        <v>120000</v>
      </c>
    </row>
    <row r="90" spans="1:7" s="18" customFormat="1" ht="31.5" customHeight="1">
      <c r="A90" s="16" t="s">
        <v>200</v>
      </c>
      <c r="B90" s="31" t="s">
        <v>167</v>
      </c>
      <c r="C90" s="29" t="s">
        <v>0</v>
      </c>
      <c r="D90" s="29" t="s">
        <v>120</v>
      </c>
      <c r="E90" s="29" t="s">
        <v>203</v>
      </c>
      <c r="F90" s="39" t="s">
        <v>14</v>
      </c>
      <c r="G90" s="47">
        <f>G91</f>
        <v>120000</v>
      </c>
    </row>
    <row r="91" spans="1:7" s="18" customFormat="1" ht="31.5" customHeight="1">
      <c r="A91" s="16" t="s">
        <v>201</v>
      </c>
      <c r="B91" s="31" t="s">
        <v>168</v>
      </c>
      <c r="C91" s="29" t="s">
        <v>0</v>
      </c>
      <c r="D91" s="29" t="s">
        <v>120</v>
      </c>
      <c r="E91" s="29" t="s">
        <v>203</v>
      </c>
      <c r="F91" s="39" t="s">
        <v>46</v>
      </c>
      <c r="G91" s="47">
        <v>120000</v>
      </c>
    </row>
    <row r="92" spans="1:7" s="18" customFormat="1" ht="18" customHeight="1">
      <c r="A92" s="16" t="s">
        <v>215</v>
      </c>
      <c r="B92" s="32" t="s">
        <v>174</v>
      </c>
      <c r="C92" s="28" t="s">
        <v>0</v>
      </c>
      <c r="D92" s="28" t="s">
        <v>120</v>
      </c>
      <c r="E92" s="28" t="s">
        <v>131</v>
      </c>
      <c r="F92" s="38"/>
      <c r="G92" s="36">
        <f>G93</f>
        <v>2000</v>
      </c>
    </row>
    <row r="93" spans="1:7" s="18" customFormat="1" ht="16.5" customHeight="1">
      <c r="A93" s="16" t="s">
        <v>216</v>
      </c>
      <c r="B93" s="44" t="s">
        <v>98</v>
      </c>
      <c r="C93" s="29" t="s">
        <v>0</v>
      </c>
      <c r="D93" s="29" t="s">
        <v>120</v>
      </c>
      <c r="E93" s="29" t="s">
        <v>132</v>
      </c>
      <c r="F93" s="39"/>
      <c r="G93" s="37">
        <f>G94</f>
        <v>2000</v>
      </c>
    </row>
    <row r="94" spans="1:7" s="18" customFormat="1" ht="63" customHeight="1">
      <c r="A94" s="16" t="s">
        <v>217</v>
      </c>
      <c r="B94" s="44" t="s">
        <v>211</v>
      </c>
      <c r="C94" s="29" t="s">
        <v>0</v>
      </c>
      <c r="D94" s="29" t="s">
        <v>120</v>
      </c>
      <c r="E94" s="29" t="s">
        <v>209</v>
      </c>
      <c r="F94" s="39"/>
      <c r="G94" s="47">
        <f>G95</f>
        <v>2000</v>
      </c>
    </row>
    <row r="95" spans="1:7" s="18" customFormat="1" ht="31.5" customHeight="1">
      <c r="A95" s="16" t="s">
        <v>218</v>
      </c>
      <c r="B95" s="31" t="s">
        <v>167</v>
      </c>
      <c r="C95" s="29" t="s">
        <v>0</v>
      </c>
      <c r="D95" s="29" t="s">
        <v>120</v>
      </c>
      <c r="E95" s="29" t="s">
        <v>209</v>
      </c>
      <c r="F95" s="39" t="s">
        <v>14</v>
      </c>
      <c r="G95" s="47">
        <f>G96</f>
        <v>2000</v>
      </c>
    </row>
    <row r="96" spans="1:7" s="18" customFormat="1" ht="31.5" customHeight="1">
      <c r="A96" s="16" t="s">
        <v>219</v>
      </c>
      <c r="B96" s="31" t="s">
        <v>168</v>
      </c>
      <c r="C96" s="29" t="s">
        <v>0</v>
      </c>
      <c r="D96" s="29" t="s">
        <v>120</v>
      </c>
      <c r="E96" s="29" t="s">
        <v>209</v>
      </c>
      <c r="F96" s="39" t="s">
        <v>46</v>
      </c>
      <c r="G96" s="47">
        <v>2000</v>
      </c>
    </row>
    <row r="97" spans="1:7" s="15" customFormat="1" ht="15.75">
      <c r="A97" s="16" t="s">
        <v>220</v>
      </c>
      <c r="B97" s="17" t="s">
        <v>51</v>
      </c>
      <c r="C97" s="16" t="s">
        <v>0</v>
      </c>
      <c r="D97" s="16" t="s">
        <v>41</v>
      </c>
      <c r="E97" s="16"/>
      <c r="F97" s="16"/>
      <c r="G97" s="25">
        <f>G98</f>
        <v>2080722.82</v>
      </c>
    </row>
    <row r="98" spans="1:7" s="15" customFormat="1" ht="15.75">
      <c r="A98" s="16" t="s">
        <v>221</v>
      </c>
      <c r="B98" s="40" t="s">
        <v>156</v>
      </c>
      <c r="C98" s="41" t="s">
        <v>0</v>
      </c>
      <c r="D98" s="41" t="s">
        <v>26</v>
      </c>
      <c r="E98" s="41"/>
      <c r="F98" s="39"/>
      <c r="G98" s="36">
        <f>G99+G112+G117</f>
        <v>2080722.82</v>
      </c>
    </row>
    <row r="99" spans="1:7" s="18" customFormat="1" ht="47.25">
      <c r="A99" s="16" t="s">
        <v>222</v>
      </c>
      <c r="B99" s="17" t="s">
        <v>175</v>
      </c>
      <c r="C99" s="7" t="s">
        <v>0</v>
      </c>
      <c r="D99" s="7" t="s">
        <v>26</v>
      </c>
      <c r="E99" s="7" t="s">
        <v>139</v>
      </c>
      <c r="F99" s="7"/>
      <c r="G99" s="25">
        <f>G100+G104+G108</f>
        <v>580722.8200000001</v>
      </c>
    </row>
    <row r="100" spans="1:7" s="18" customFormat="1" ht="15.75">
      <c r="A100" s="16" t="s">
        <v>223</v>
      </c>
      <c r="B100" s="13" t="s">
        <v>176</v>
      </c>
      <c r="C100" s="7" t="s">
        <v>0</v>
      </c>
      <c r="D100" s="7" t="s">
        <v>26</v>
      </c>
      <c r="E100" s="7" t="s">
        <v>140</v>
      </c>
      <c r="F100" s="7"/>
      <c r="G100" s="25">
        <f>G101</f>
        <v>282100</v>
      </c>
    </row>
    <row r="101" spans="1:7" s="18" customFormat="1" ht="65.25" customHeight="1">
      <c r="A101" s="16" t="s">
        <v>224</v>
      </c>
      <c r="B101" s="13" t="s">
        <v>128</v>
      </c>
      <c r="C101" s="7" t="s">
        <v>0</v>
      </c>
      <c r="D101" s="7" t="s">
        <v>26</v>
      </c>
      <c r="E101" s="7" t="s">
        <v>141</v>
      </c>
      <c r="F101" s="7"/>
      <c r="G101" s="26">
        <f>G103</f>
        <v>282100</v>
      </c>
    </row>
    <row r="102" spans="1:7" s="18" customFormat="1" ht="31.5">
      <c r="A102" s="16" t="s">
        <v>225</v>
      </c>
      <c r="B102" s="13" t="s">
        <v>167</v>
      </c>
      <c r="C102" s="7" t="s">
        <v>0</v>
      </c>
      <c r="D102" s="7" t="s">
        <v>26</v>
      </c>
      <c r="E102" s="7" t="s">
        <v>141</v>
      </c>
      <c r="F102" s="7" t="s">
        <v>14</v>
      </c>
      <c r="G102" s="26">
        <f>G103</f>
        <v>282100</v>
      </c>
    </row>
    <row r="103" spans="1:7" s="18" customFormat="1" ht="31.5">
      <c r="A103" s="16" t="s">
        <v>226</v>
      </c>
      <c r="B103" s="13" t="s">
        <v>165</v>
      </c>
      <c r="C103" s="7" t="s">
        <v>0</v>
      </c>
      <c r="D103" s="7" t="s">
        <v>26</v>
      </c>
      <c r="E103" s="7" t="s">
        <v>141</v>
      </c>
      <c r="F103" s="7" t="s">
        <v>46</v>
      </c>
      <c r="G103" s="26">
        <v>282100</v>
      </c>
    </row>
    <row r="104" spans="1:7" s="18" customFormat="1" ht="15.75">
      <c r="A104" s="16" t="s">
        <v>227</v>
      </c>
      <c r="B104" s="13" t="s">
        <v>181</v>
      </c>
      <c r="C104" s="7" t="s">
        <v>0</v>
      </c>
      <c r="D104" s="7" t="s">
        <v>26</v>
      </c>
      <c r="E104" s="7" t="s">
        <v>179</v>
      </c>
      <c r="G104" s="25">
        <f>G105</f>
        <v>145822.82</v>
      </c>
    </row>
    <row r="105" spans="1:7" s="18" customFormat="1" ht="78.75">
      <c r="A105" s="16" t="s">
        <v>228</v>
      </c>
      <c r="B105" s="13" t="s">
        <v>178</v>
      </c>
      <c r="C105" s="7" t="s">
        <v>0</v>
      </c>
      <c r="D105" s="7" t="s">
        <v>26</v>
      </c>
      <c r="E105" s="7" t="s">
        <v>180</v>
      </c>
      <c r="F105" s="7"/>
      <c r="G105" s="26">
        <f>G106</f>
        <v>145822.82</v>
      </c>
    </row>
    <row r="106" spans="1:7" s="18" customFormat="1" ht="31.5">
      <c r="A106" s="16" t="s">
        <v>229</v>
      </c>
      <c r="B106" s="13" t="s">
        <v>166</v>
      </c>
      <c r="C106" s="7" t="s">
        <v>0</v>
      </c>
      <c r="D106" s="7" t="s">
        <v>26</v>
      </c>
      <c r="E106" s="7" t="s">
        <v>180</v>
      </c>
      <c r="F106" s="7" t="s">
        <v>14</v>
      </c>
      <c r="G106" s="26">
        <f>G107</f>
        <v>145822.82</v>
      </c>
    </row>
    <row r="107" spans="1:7" s="18" customFormat="1" ht="31.5">
      <c r="A107" s="16" t="s">
        <v>230</v>
      </c>
      <c r="B107" s="13" t="s">
        <v>165</v>
      </c>
      <c r="C107" s="7" t="s">
        <v>0</v>
      </c>
      <c r="D107" s="7" t="s">
        <v>26</v>
      </c>
      <c r="E107" s="7" t="s">
        <v>180</v>
      </c>
      <c r="F107" s="7" t="s">
        <v>46</v>
      </c>
      <c r="G107" s="37">
        <f>47100+132722.82-34000</f>
        <v>145822.82</v>
      </c>
    </row>
    <row r="108" spans="1:7" s="18" customFormat="1" ht="21" customHeight="1">
      <c r="A108" s="16" t="s">
        <v>231</v>
      </c>
      <c r="B108" s="13" t="s">
        <v>177</v>
      </c>
      <c r="C108" s="7" t="s">
        <v>0</v>
      </c>
      <c r="D108" s="7" t="s">
        <v>26</v>
      </c>
      <c r="E108" s="42" t="s">
        <v>142</v>
      </c>
      <c r="G108" s="26">
        <f>G109</f>
        <v>152800</v>
      </c>
    </row>
    <row r="109" spans="1:7" s="18" customFormat="1" ht="63">
      <c r="A109" s="16" t="s">
        <v>232</v>
      </c>
      <c r="B109" s="13" t="s">
        <v>129</v>
      </c>
      <c r="C109" s="7" t="s">
        <v>0</v>
      </c>
      <c r="D109" s="7" t="s">
        <v>26</v>
      </c>
      <c r="E109" s="7" t="s">
        <v>143</v>
      </c>
      <c r="F109" s="7"/>
      <c r="G109" s="26">
        <f>G110</f>
        <v>152800</v>
      </c>
    </row>
    <row r="110" spans="1:7" s="18" customFormat="1" ht="34.5" customHeight="1">
      <c r="A110" s="16" t="s">
        <v>42</v>
      </c>
      <c r="B110" s="13" t="s">
        <v>166</v>
      </c>
      <c r="C110" s="7" t="s">
        <v>0</v>
      </c>
      <c r="D110" s="7" t="s">
        <v>26</v>
      </c>
      <c r="E110" s="7" t="s">
        <v>143</v>
      </c>
      <c r="F110" s="7" t="s">
        <v>14</v>
      </c>
      <c r="G110" s="26">
        <f>G111</f>
        <v>152800</v>
      </c>
    </row>
    <row r="111" spans="1:7" s="18" customFormat="1" ht="31.5">
      <c r="A111" s="16" t="s">
        <v>233</v>
      </c>
      <c r="B111" s="13" t="s">
        <v>165</v>
      </c>
      <c r="C111" s="7" t="s">
        <v>0</v>
      </c>
      <c r="D111" s="7" t="s">
        <v>26</v>
      </c>
      <c r="E111" s="7" t="s">
        <v>143</v>
      </c>
      <c r="F111" s="51">
        <v>240</v>
      </c>
      <c r="G111" s="26">
        <v>152800</v>
      </c>
    </row>
    <row r="112" spans="1:7" s="18" customFormat="1" ht="15.75">
      <c r="A112" s="16" t="s">
        <v>234</v>
      </c>
      <c r="B112" s="32" t="s">
        <v>174</v>
      </c>
      <c r="C112" s="16" t="s">
        <v>0</v>
      </c>
      <c r="D112" s="16" t="s">
        <v>26</v>
      </c>
      <c r="E112" s="16" t="s">
        <v>131</v>
      </c>
      <c r="F112" s="53"/>
      <c r="G112" s="25">
        <f>G113</f>
        <v>225000</v>
      </c>
    </row>
    <row r="113" spans="1:7" s="18" customFormat="1" ht="15.75">
      <c r="A113" s="16" t="s">
        <v>235</v>
      </c>
      <c r="B113" s="44" t="s">
        <v>98</v>
      </c>
      <c r="C113" s="7" t="s">
        <v>0</v>
      </c>
      <c r="D113" s="7" t="s">
        <v>26</v>
      </c>
      <c r="E113" s="7" t="s">
        <v>132</v>
      </c>
      <c r="F113" s="52"/>
      <c r="G113" s="26">
        <f>G114</f>
        <v>225000</v>
      </c>
    </row>
    <row r="114" spans="1:7" s="18" customFormat="1" ht="78.75">
      <c r="A114" s="16" t="s">
        <v>236</v>
      </c>
      <c r="B114" s="13" t="s">
        <v>256</v>
      </c>
      <c r="C114" s="7" t="s">
        <v>0</v>
      </c>
      <c r="D114" s="7" t="s">
        <v>26</v>
      </c>
      <c r="E114" s="7" t="s">
        <v>259</v>
      </c>
      <c r="F114" s="52"/>
      <c r="G114" s="26">
        <f>G115</f>
        <v>225000</v>
      </c>
    </row>
    <row r="115" spans="1:7" s="18" customFormat="1" ht="31.5">
      <c r="A115" s="16" t="s">
        <v>237</v>
      </c>
      <c r="B115" s="13" t="s">
        <v>257</v>
      </c>
      <c r="C115" s="48" t="s">
        <v>0</v>
      </c>
      <c r="D115" s="48" t="s">
        <v>26</v>
      </c>
      <c r="E115" s="48" t="s">
        <v>259</v>
      </c>
      <c r="F115" s="52">
        <v>400</v>
      </c>
      <c r="G115" s="50">
        <f>G116</f>
        <v>225000</v>
      </c>
    </row>
    <row r="116" spans="1:7" s="18" customFormat="1" ht="18.75" customHeight="1">
      <c r="A116" s="16" t="s">
        <v>238</v>
      </c>
      <c r="B116" s="13" t="s">
        <v>258</v>
      </c>
      <c r="C116" s="48" t="s">
        <v>0</v>
      </c>
      <c r="D116" s="48" t="s">
        <v>26</v>
      </c>
      <c r="E116" s="48" t="s">
        <v>259</v>
      </c>
      <c r="F116" s="52">
        <v>410</v>
      </c>
      <c r="G116" s="50">
        <f>75000+105000+45000</f>
        <v>225000</v>
      </c>
    </row>
    <row r="117" spans="1:7" s="18" customFormat="1" ht="15.75">
      <c r="A117" s="16" t="s">
        <v>239</v>
      </c>
      <c r="B117" s="32" t="s">
        <v>174</v>
      </c>
      <c r="C117" s="58" t="s">
        <v>0</v>
      </c>
      <c r="D117" s="58" t="s">
        <v>26</v>
      </c>
      <c r="E117" s="58" t="s">
        <v>131</v>
      </c>
      <c r="F117" s="53"/>
      <c r="G117" s="25">
        <f>G118</f>
        <v>1275000</v>
      </c>
    </row>
    <row r="118" spans="1:7" s="18" customFormat="1" ht="15.75">
      <c r="A118" s="16" t="s">
        <v>244</v>
      </c>
      <c r="B118" s="44" t="s">
        <v>98</v>
      </c>
      <c r="C118" s="48" t="s">
        <v>0</v>
      </c>
      <c r="D118" s="48" t="s">
        <v>26</v>
      </c>
      <c r="E118" s="48" t="s">
        <v>132</v>
      </c>
      <c r="F118" s="52"/>
      <c r="G118" s="26">
        <f>G119</f>
        <v>1275000</v>
      </c>
    </row>
    <row r="119" spans="1:7" s="18" customFormat="1" ht="78.75">
      <c r="A119" s="16" t="s">
        <v>245</v>
      </c>
      <c r="B119" s="13" t="s">
        <v>255</v>
      </c>
      <c r="C119" s="48" t="s">
        <v>0</v>
      </c>
      <c r="D119" s="48" t="s">
        <v>26</v>
      </c>
      <c r="E119" s="48" t="s">
        <v>260</v>
      </c>
      <c r="F119" s="52"/>
      <c r="G119" s="26">
        <f>G120</f>
        <v>1275000</v>
      </c>
    </row>
    <row r="120" spans="1:7" s="18" customFormat="1" ht="31.5">
      <c r="A120" s="16" t="s">
        <v>43</v>
      </c>
      <c r="B120" s="13" t="s">
        <v>257</v>
      </c>
      <c r="C120" s="48" t="s">
        <v>0</v>
      </c>
      <c r="D120" s="48" t="s">
        <v>26</v>
      </c>
      <c r="E120" s="48" t="s">
        <v>260</v>
      </c>
      <c r="F120" s="52">
        <v>400</v>
      </c>
      <c r="G120" s="26">
        <f>G121</f>
        <v>1275000</v>
      </c>
    </row>
    <row r="121" spans="1:7" s="18" customFormat="1" ht="18" customHeight="1">
      <c r="A121" s="16" t="s">
        <v>250</v>
      </c>
      <c r="B121" s="13" t="s">
        <v>258</v>
      </c>
      <c r="C121" s="48" t="s">
        <v>0</v>
      </c>
      <c r="D121" s="48" t="s">
        <v>26</v>
      </c>
      <c r="E121" s="48" t="s">
        <v>260</v>
      </c>
      <c r="F121" s="52">
        <v>410</v>
      </c>
      <c r="G121" s="26">
        <v>1275000</v>
      </c>
    </row>
    <row r="122" spans="1:7" s="15" customFormat="1" ht="15.75">
      <c r="A122" s="16" t="s">
        <v>251</v>
      </c>
      <c r="B122" s="17" t="s">
        <v>50</v>
      </c>
      <c r="C122" s="16" t="s">
        <v>0</v>
      </c>
      <c r="D122" s="16" t="s">
        <v>11</v>
      </c>
      <c r="E122" s="16"/>
      <c r="F122" s="16" t="s">
        <v>39</v>
      </c>
      <c r="G122" s="25">
        <f aca="true" t="shared" si="0" ref="G122:G127">G123</f>
        <v>3848681.15</v>
      </c>
    </row>
    <row r="123" spans="1:7" s="18" customFormat="1" ht="15.75" customHeight="1">
      <c r="A123" s="16" t="s">
        <v>252</v>
      </c>
      <c r="B123" s="17" t="s">
        <v>12</v>
      </c>
      <c r="C123" s="7" t="s">
        <v>0</v>
      </c>
      <c r="D123" s="7" t="s">
        <v>13</v>
      </c>
      <c r="E123" s="7"/>
      <c r="F123" s="7" t="s">
        <v>39</v>
      </c>
      <c r="G123" s="26">
        <f t="shared" si="0"/>
        <v>3848681.15</v>
      </c>
    </row>
    <row r="124" spans="1:7" s="18" customFormat="1" ht="34.5" customHeight="1">
      <c r="A124" s="16" t="s">
        <v>253</v>
      </c>
      <c r="B124" s="17" t="s">
        <v>183</v>
      </c>
      <c r="C124" s="7" t="s">
        <v>0</v>
      </c>
      <c r="D124" s="7" t="s">
        <v>13</v>
      </c>
      <c r="E124" s="7" t="s">
        <v>144</v>
      </c>
      <c r="F124" s="7"/>
      <c r="G124" s="26">
        <f t="shared" si="0"/>
        <v>3848681.15</v>
      </c>
    </row>
    <row r="125" spans="1:7" s="18" customFormat="1" ht="15.75">
      <c r="A125" s="16" t="s">
        <v>254</v>
      </c>
      <c r="B125" s="13" t="s">
        <v>185</v>
      </c>
      <c r="C125" s="7" t="s">
        <v>0</v>
      </c>
      <c r="D125" s="7" t="s">
        <v>13</v>
      </c>
      <c r="E125" s="7" t="s">
        <v>145</v>
      </c>
      <c r="F125" s="7"/>
      <c r="G125" s="26">
        <f t="shared" si="0"/>
        <v>3848681.15</v>
      </c>
    </row>
    <row r="126" spans="1:7" s="18" customFormat="1" ht="66" customHeight="1">
      <c r="A126" s="16" t="s">
        <v>261</v>
      </c>
      <c r="B126" s="13" t="s">
        <v>184</v>
      </c>
      <c r="C126" s="7" t="s">
        <v>0</v>
      </c>
      <c r="D126" s="7" t="s">
        <v>13</v>
      </c>
      <c r="E126" s="7" t="s">
        <v>146</v>
      </c>
      <c r="F126" s="7"/>
      <c r="G126" s="26">
        <f t="shared" si="0"/>
        <v>3848681.15</v>
      </c>
    </row>
    <row r="127" spans="1:7" s="18" customFormat="1" ht="33.75" customHeight="1">
      <c r="A127" s="16" t="s">
        <v>262</v>
      </c>
      <c r="B127" s="13" t="s">
        <v>59</v>
      </c>
      <c r="C127" s="7" t="s">
        <v>0</v>
      </c>
      <c r="D127" s="7" t="s">
        <v>13</v>
      </c>
      <c r="E127" s="7" t="s">
        <v>146</v>
      </c>
      <c r="F127" s="7" t="s">
        <v>60</v>
      </c>
      <c r="G127" s="26">
        <f t="shared" si="0"/>
        <v>3848681.15</v>
      </c>
    </row>
    <row r="128" spans="1:7" s="18" customFormat="1" ht="18.75" customHeight="1">
      <c r="A128" s="16" t="s">
        <v>263</v>
      </c>
      <c r="B128" s="13" t="s">
        <v>57</v>
      </c>
      <c r="C128" s="7" t="s">
        <v>0</v>
      </c>
      <c r="D128" s="7" t="s">
        <v>13</v>
      </c>
      <c r="E128" s="7" t="s">
        <v>146</v>
      </c>
      <c r="F128" s="7" t="s">
        <v>58</v>
      </c>
      <c r="G128" s="26">
        <f>3844991.15+3690</f>
        <v>3848681.15</v>
      </c>
    </row>
    <row r="129" spans="1:7" s="15" customFormat="1" ht="47.25">
      <c r="A129" s="16" t="s">
        <v>264</v>
      </c>
      <c r="B129" s="17" t="s">
        <v>151</v>
      </c>
      <c r="C129" s="16" t="s">
        <v>0</v>
      </c>
      <c r="D129" s="16" t="s">
        <v>19</v>
      </c>
      <c r="E129" s="16"/>
      <c r="F129" s="16" t="s">
        <v>39</v>
      </c>
      <c r="G129" s="25">
        <f>G132</f>
        <v>506500</v>
      </c>
    </row>
    <row r="130" spans="1:7" s="15" customFormat="1" ht="15.75">
      <c r="A130" s="16" t="s">
        <v>48</v>
      </c>
      <c r="B130" s="32" t="s">
        <v>174</v>
      </c>
      <c r="C130" s="16" t="s">
        <v>0</v>
      </c>
      <c r="D130" s="16" t="s">
        <v>20</v>
      </c>
      <c r="E130" s="7" t="s">
        <v>131</v>
      </c>
      <c r="F130" s="16"/>
      <c r="G130" s="26">
        <f>G131</f>
        <v>506500</v>
      </c>
    </row>
    <row r="131" spans="1:7" s="15" customFormat="1" ht="15.75">
      <c r="A131" s="16" t="s">
        <v>272</v>
      </c>
      <c r="B131" s="44" t="s">
        <v>98</v>
      </c>
      <c r="C131" s="16" t="s">
        <v>0</v>
      </c>
      <c r="D131" s="16" t="s">
        <v>20</v>
      </c>
      <c r="E131" s="7" t="s">
        <v>132</v>
      </c>
      <c r="F131" s="16"/>
      <c r="G131" s="26">
        <f>G132</f>
        <v>506500</v>
      </c>
    </row>
    <row r="132" spans="1:7" s="18" customFormat="1" ht="15.75">
      <c r="A132" s="16" t="s">
        <v>273</v>
      </c>
      <c r="B132" s="13" t="s">
        <v>18</v>
      </c>
      <c r="C132" s="7" t="s">
        <v>0</v>
      </c>
      <c r="D132" s="7" t="s">
        <v>20</v>
      </c>
      <c r="E132" s="7" t="s">
        <v>147</v>
      </c>
      <c r="F132" s="7" t="s">
        <v>39</v>
      </c>
      <c r="G132" s="26">
        <f>G133</f>
        <v>506500</v>
      </c>
    </row>
    <row r="133" spans="1:7" s="18" customFormat="1" ht="15.75">
      <c r="A133" s="16" t="s">
        <v>274</v>
      </c>
      <c r="B133" s="13" t="s">
        <v>23</v>
      </c>
      <c r="C133" s="7" t="s">
        <v>0</v>
      </c>
      <c r="D133" s="7" t="s">
        <v>20</v>
      </c>
      <c r="E133" s="7" t="s">
        <v>147</v>
      </c>
      <c r="F133" s="7" t="s">
        <v>28</v>
      </c>
      <c r="G133" s="26">
        <f>G134</f>
        <v>506500</v>
      </c>
    </row>
    <row r="134" spans="1:7" s="18" customFormat="1" ht="15.75">
      <c r="A134" s="16" t="s">
        <v>275</v>
      </c>
      <c r="B134" s="13" t="s">
        <v>45</v>
      </c>
      <c r="C134" s="7" t="s">
        <v>0</v>
      </c>
      <c r="D134" s="7" t="s">
        <v>20</v>
      </c>
      <c r="E134" s="7" t="s">
        <v>147</v>
      </c>
      <c r="F134" s="7" t="s">
        <v>27</v>
      </c>
      <c r="G134" s="26">
        <f>517700-11200</f>
        <v>506500</v>
      </c>
    </row>
    <row r="135" spans="1:7" s="15" customFormat="1" ht="15.75">
      <c r="A135" s="16"/>
      <c r="B135" s="19" t="s">
        <v>1</v>
      </c>
      <c r="C135" s="19"/>
      <c r="D135" s="20"/>
      <c r="E135" s="21"/>
      <c r="F135" s="16"/>
      <c r="G135" s="25">
        <f>G12+G50+G97+G122+G129+G75+G59</f>
        <v>10378718.7</v>
      </c>
    </row>
  </sheetData>
  <sheetProtection/>
  <mergeCells count="4">
    <mergeCell ref="A5:G5"/>
    <mergeCell ref="A6:G6"/>
    <mergeCell ref="F3:G3"/>
    <mergeCell ref="E2:G2"/>
  </mergeCells>
  <printOptions/>
  <pageMargins left="0.7480314960629921" right="0.3937007874015748" top="0.7086614173228347" bottom="0.6299212598425197" header="0.5118110236220472" footer="0.35433070866141736"/>
  <pageSetup firstPageNumber="68" useFirstPageNumber="1"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selsovet</cp:lastModifiedBy>
  <cp:lastPrinted>2017-06-26T07:08:34Z</cp:lastPrinted>
  <dcterms:created xsi:type="dcterms:W3CDTF">2007-10-11T12:08:51Z</dcterms:created>
  <dcterms:modified xsi:type="dcterms:W3CDTF">2017-06-26T07:08:37Z</dcterms:modified>
  <cp:category/>
  <cp:version/>
  <cp:contentType/>
  <cp:contentStatus/>
</cp:coreProperties>
</file>