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'функционал'!$A$1:$F$33</definedName>
  </definedNames>
  <calcPr fullCalcOnLoad="1"/>
</workbook>
</file>

<file path=xl/sharedStrings.xml><?xml version="1.0" encoding="utf-8"?>
<sst xmlns="http://schemas.openxmlformats.org/spreadsheetml/2006/main" count="72" uniqueCount="67">
  <si>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</si>
  <si>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</si>
  <si>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</si>
  <si>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</si>
  <si>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</si>
  <si>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</si>
  <si>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</si>
  <si>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</si>
  <si>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</si>
  <si>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</si>
  <si>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</si>
  <si>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</si>
  <si>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</si>
  <si>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</si>
  <si>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18</t>
  </si>
  <si>
    <t>0500</t>
  </si>
  <si>
    <t>Благоустройство</t>
  </si>
  <si>
    <t>0503</t>
  </si>
  <si>
    <t>0800</t>
  </si>
  <si>
    <t>Культура</t>
  </si>
  <si>
    <t>0801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</si>
  <si>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</si>
  <si>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</si>
  <si>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</si>
  <si>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</si>
  <si>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</si>
  <si>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</si>
  <si>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</si>
  <si>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</si>
  <si>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</si>
  <si>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</si>
  <si>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</si>
  <si>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</si>
  <si>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КУЛЬТУРА, КИНЕМАТОГРАФИЯ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</si>
  <si>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</si>
  <si>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</si>
  <si>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</si>
  <si>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</si>
  <si>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</si>
  <si>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</si>
  <si>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</si>
  <si>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</si>
  <si>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</si>
  <si>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</si>
  <si>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</si>
  <si>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</si>
  <si>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Сумма на 2018 год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</si>
  <si>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</si>
  <si>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</si>
  <si>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</si>
  <si>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 2017 год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</si>
  <si>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</si>
  <si>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2017 год и плановый период 2018-2019 годов</t>
  </si>
  <si>
    <t>0300</t>
  </si>
  <si>
    <t>0310</t>
  </si>
  <si>
    <t>НАЦИОНАЛЬНАЯ БЕЗОПАСНОСТЬ И ПРАВООХРАНИТЕЛЬНАЯ ЖИЗНЕДЕЯТЕЛЬНОСТЬ</t>
  </si>
  <si>
    <t>Обеспечение пожарной безопасности</t>
  </si>
  <si>
    <t>8</t>
  </si>
  <si>
    <t>9</t>
  </si>
  <si>
    <t>10</t>
  </si>
  <si>
    <t>14</t>
  </si>
  <si>
    <t>16</t>
  </si>
  <si>
    <t>17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</si>
  <si>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</si>
  <si>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0314</t>
  </si>
  <si>
    <t>Другие вопросы в области национальной безопасности и правоохранительной деятельности</t>
  </si>
  <si>
    <t>от 19.12.2017 № 33-103-р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</si>
</sst>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4" fontId="2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9">
      <selection activeCell="D13" sqref="D13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26</v>
      </c>
    </row>
    <row r="2" spans="1:6" ht="63.75" customHeight="1">
      <c r="A2" s="2"/>
      <c r="C2" s="1"/>
      <c r="E2" s="35" t="s">
        <v>63</v>
      </c>
      <c r="F2" s="36"/>
    </row>
    <row r="3" spans="1:6" ht="15.75">
      <c r="A3" s="2"/>
      <c r="C3" s="1"/>
      <c r="D3" s="21"/>
      <c r="E3" s="37" t="s">
        <v>66</v>
      </c>
      <c r="F3" s="38"/>
    </row>
    <row r="5" spans="1:6" ht="56.25" customHeight="1">
      <c r="A5" s="32" t="s">
        <v>52</v>
      </c>
      <c r="B5" s="32"/>
      <c r="C5" s="32"/>
      <c r="D5" s="32"/>
      <c r="E5" s="32"/>
      <c r="F5" s="32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45</v>
      </c>
    </row>
    <row r="8" spans="1:6" ht="31.5">
      <c r="A8" s="9" t="s">
        <v>23</v>
      </c>
      <c r="B8" s="9" t="s">
        <v>24</v>
      </c>
      <c r="C8" s="10" t="s">
        <v>34</v>
      </c>
      <c r="D8" s="11" t="s">
        <v>50</v>
      </c>
      <c r="E8" s="30" t="s">
        <v>46</v>
      </c>
      <c r="F8" s="30" t="s">
        <v>51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9" t="s">
        <v>0</v>
      </c>
      <c r="B10" s="22" t="s">
        <v>29</v>
      </c>
      <c r="C10" s="23" t="s">
        <v>2</v>
      </c>
      <c r="D10" s="25">
        <f>SUM(D11+D12+D14+D13)</f>
        <v>4132737.03</v>
      </c>
      <c r="E10" s="25">
        <f>SUM(E11+E12+E14+E13)</f>
        <v>3281108.8499999996</v>
      </c>
      <c r="F10" s="25">
        <f>SUM(F11+F12+F14+F13)</f>
        <v>3281108.8499999996</v>
      </c>
    </row>
    <row r="11" spans="1:6" ht="63">
      <c r="A11" s="28" t="s">
        <v>1</v>
      </c>
      <c r="B11" s="14" t="s">
        <v>30</v>
      </c>
      <c r="C11" s="19" t="s">
        <v>4</v>
      </c>
      <c r="D11" s="26">
        <v>584262.6</v>
      </c>
      <c r="E11" s="26">
        <v>584262.6</v>
      </c>
      <c r="F11" s="26">
        <v>584262.6</v>
      </c>
    </row>
    <row r="12" spans="1:6" ht="78.75">
      <c r="A12" s="29" t="s">
        <v>3</v>
      </c>
      <c r="B12" s="14" t="s">
        <v>38</v>
      </c>
      <c r="C12" s="19" t="s">
        <v>7</v>
      </c>
      <c r="D12" s="26">
        <f>1991054.91+84452.53+128473+20000+12000+20000+50000+5636.36+30000</f>
        <v>2341616.8</v>
      </c>
      <c r="E12" s="26">
        <v>1991054.91</v>
      </c>
      <c r="F12" s="26">
        <v>1991054.91</v>
      </c>
    </row>
    <row r="13" spans="1:6" ht="15.75">
      <c r="A13" s="28" t="s">
        <v>5</v>
      </c>
      <c r="B13" s="14" t="s">
        <v>40</v>
      </c>
      <c r="C13" s="19" t="s">
        <v>39</v>
      </c>
      <c r="D13" s="26">
        <v>1000</v>
      </c>
      <c r="E13" s="26">
        <v>20000</v>
      </c>
      <c r="F13" s="26">
        <v>20000</v>
      </c>
    </row>
    <row r="14" spans="1:6" ht="15.75">
      <c r="A14" s="29" t="s">
        <v>6</v>
      </c>
      <c r="B14" s="14" t="s">
        <v>8</v>
      </c>
      <c r="C14" s="19" t="s">
        <v>9</v>
      </c>
      <c r="D14" s="26">
        <f>623591.34+58200+4000+10000+38366.29+327700+144000</f>
        <v>1205857.63</v>
      </c>
      <c r="E14" s="26">
        <f>623591.34+58200+4000</f>
        <v>685791.34</v>
      </c>
      <c r="F14" s="26">
        <f>623591.34+58200+4000</f>
        <v>685791.34</v>
      </c>
    </row>
    <row r="15" spans="1:6" s="24" customFormat="1" ht="15.75">
      <c r="A15" s="28" t="s">
        <v>35</v>
      </c>
      <c r="B15" s="22" t="s">
        <v>31</v>
      </c>
      <c r="C15" s="23" t="s">
        <v>11</v>
      </c>
      <c r="D15" s="25">
        <f>D16</f>
        <v>86900</v>
      </c>
      <c r="E15" s="25">
        <f>E16</f>
        <v>85300</v>
      </c>
      <c r="F15" s="25">
        <f>F16</f>
        <v>85300</v>
      </c>
    </row>
    <row r="16" spans="1:6" ht="31.5">
      <c r="A16" s="29" t="s">
        <v>44</v>
      </c>
      <c r="B16" s="14" t="s">
        <v>12</v>
      </c>
      <c r="C16" s="19" t="s">
        <v>13</v>
      </c>
      <c r="D16" s="26">
        <f>85300+1600</f>
        <v>86900</v>
      </c>
      <c r="E16" s="26">
        <v>85300</v>
      </c>
      <c r="F16" s="26">
        <v>85300</v>
      </c>
    </row>
    <row r="17" spans="1:6" ht="48.75" customHeight="1">
      <c r="A17" s="28" t="s">
        <v>57</v>
      </c>
      <c r="B17" s="22" t="s">
        <v>55</v>
      </c>
      <c r="C17" s="23" t="s">
        <v>53</v>
      </c>
      <c r="D17" s="25">
        <f>D18+D19</f>
        <v>31680.35</v>
      </c>
      <c r="E17" s="25">
        <v>0</v>
      </c>
      <c r="F17" s="25">
        <v>0</v>
      </c>
    </row>
    <row r="18" spans="1:6" ht="15.75">
      <c r="A18" s="29" t="s">
        <v>58</v>
      </c>
      <c r="B18" s="14" t="s">
        <v>56</v>
      </c>
      <c r="C18" s="19" t="s">
        <v>54</v>
      </c>
      <c r="D18" s="26">
        <f>28267+1413.35</f>
        <v>29680.35</v>
      </c>
      <c r="E18" s="26">
        <v>0</v>
      </c>
      <c r="F18" s="26">
        <v>0</v>
      </c>
    </row>
    <row r="19" spans="1:6" ht="47.25">
      <c r="A19" s="29"/>
      <c r="B19" s="14" t="s">
        <v>65</v>
      </c>
      <c r="C19" s="19" t="s">
        <v>64</v>
      </c>
      <c r="D19" s="26">
        <v>2000</v>
      </c>
      <c r="E19" s="26">
        <v>0</v>
      </c>
      <c r="F19" s="26">
        <v>0</v>
      </c>
    </row>
    <row r="20" spans="1:6" ht="15.75">
      <c r="A20" s="28" t="s">
        <v>59</v>
      </c>
      <c r="B20" s="22" t="s">
        <v>48</v>
      </c>
      <c r="C20" s="23" t="s">
        <v>41</v>
      </c>
      <c r="D20" s="25">
        <f>D21</f>
        <v>243200</v>
      </c>
      <c r="E20" s="25">
        <f>E21</f>
        <v>121200</v>
      </c>
      <c r="F20" s="25">
        <f>F21</f>
        <v>121200</v>
      </c>
    </row>
    <row r="21" spans="1:6" ht="18.75" customHeight="1">
      <c r="A21" s="29" t="s">
        <v>10</v>
      </c>
      <c r="B21" s="14" t="s">
        <v>42</v>
      </c>
      <c r="C21" s="19" t="s">
        <v>43</v>
      </c>
      <c r="D21" s="26">
        <f>121200+120000+2000+25000-25000</f>
        <v>243200</v>
      </c>
      <c r="E21" s="26">
        <v>121200</v>
      </c>
      <c r="F21" s="26">
        <v>121200</v>
      </c>
    </row>
    <row r="22" spans="1:6" s="24" customFormat="1" ht="31.5">
      <c r="A22" s="28" t="s">
        <v>36</v>
      </c>
      <c r="B22" s="22" t="s">
        <v>32</v>
      </c>
      <c r="C22" s="23" t="s">
        <v>15</v>
      </c>
      <c r="D22" s="25">
        <f>D23</f>
        <v>2030722.82</v>
      </c>
      <c r="E22" s="25">
        <f>E23</f>
        <v>597700</v>
      </c>
      <c r="F22" s="25">
        <f>F23</f>
        <v>712500</v>
      </c>
    </row>
    <row r="23" spans="1:6" ht="15.75">
      <c r="A23" s="29" t="s">
        <v>37</v>
      </c>
      <c r="B23" s="14" t="s">
        <v>16</v>
      </c>
      <c r="C23" s="19" t="s">
        <v>17</v>
      </c>
      <c r="D23" s="26">
        <f>434900+47100+132722.82+75000-34000+1275000+150000-50000</f>
        <v>2030722.82</v>
      </c>
      <c r="E23" s="31">
        <f>434900+49000+113800</f>
        <v>597700</v>
      </c>
      <c r="F23" s="31">
        <f>434900+51000+226600</f>
        <v>712500</v>
      </c>
    </row>
    <row r="24" spans="1:6" s="24" customFormat="1" ht="15.75">
      <c r="A24" s="28" t="s">
        <v>60</v>
      </c>
      <c r="B24" s="22" t="s">
        <v>33</v>
      </c>
      <c r="C24" s="23" t="s">
        <v>18</v>
      </c>
      <c r="D24" s="27">
        <f>D25</f>
        <v>3078178.5</v>
      </c>
      <c r="E24" s="27">
        <f>E25</f>
        <v>3844991.15</v>
      </c>
      <c r="F24" s="27">
        <f>F25</f>
        <v>3844991.15</v>
      </c>
    </row>
    <row r="25" spans="1:6" ht="15.75">
      <c r="A25" s="29" t="s">
        <v>47</v>
      </c>
      <c r="B25" s="14" t="s">
        <v>19</v>
      </c>
      <c r="C25" s="19" t="s">
        <v>20</v>
      </c>
      <c r="D25" s="26">
        <f>3844991.15+3690+39000-836700+10397.35+16800</f>
        <v>3078178.5</v>
      </c>
      <c r="E25" s="26">
        <v>3844991.15</v>
      </c>
      <c r="F25" s="26">
        <v>3844991.15</v>
      </c>
    </row>
    <row r="26" spans="1:6" s="24" customFormat="1" ht="78.75">
      <c r="A26" s="28" t="s">
        <v>61</v>
      </c>
      <c r="B26" s="22" t="s">
        <v>49</v>
      </c>
      <c r="C26" s="23" t="s">
        <v>21</v>
      </c>
      <c r="D26" s="25">
        <f>D27</f>
        <v>1343200</v>
      </c>
      <c r="E26" s="25">
        <f>E27</f>
        <v>517700</v>
      </c>
      <c r="F26" s="25">
        <f>F27</f>
        <v>517700</v>
      </c>
    </row>
    <row r="27" spans="1:6" ht="31.5">
      <c r="A27" s="29" t="s">
        <v>62</v>
      </c>
      <c r="B27" s="14" t="s">
        <v>27</v>
      </c>
      <c r="C27" s="19" t="s">
        <v>28</v>
      </c>
      <c r="D27" s="26">
        <f>517700-11200+836700</f>
        <v>1343200</v>
      </c>
      <c r="E27" s="26">
        <v>517700</v>
      </c>
      <c r="F27" s="26">
        <v>517700</v>
      </c>
    </row>
    <row r="28" spans="1:6" ht="33" customHeight="1">
      <c r="A28" s="28" t="s">
        <v>14</v>
      </c>
      <c r="B28" s="14" t="s">
        <v>25</v>
      </c>
      <c r="C28" s="19"/>
      <c r="D28" s="26"/>
      <c r="E28" s="31">
        <v>214326</v>
      </c>
      <c r="F28" s="31">
        <v>445974</v>
      </c>
    </row>
    <row r="29" spans="1:6" ht="15.75">
      <c r="A29" s="33" t="s">
        <v>22</v>
      </c>
      <c r="B29" s="34"/>
      <c r="C29" s="19"/>
      <c r="D29" s="25">
        <f>D10+D15+D22+D24+D26+D20+D17</f>
        <v>10946618.7</v>
      </c>
      <c r="E29" s="25">
        <f>E10+E15+E22+E24+E26+E20+E28</f>
        <v>8662326</v>
      </c>
      <c r="F29" s="25">
        <f>F10+F15+F22+F24+F26+F20+F28</f>
        <v>9008774</v>
      </c>
    </row>
  </sheetData>
  <sheetProtection/>
  <mergeCells count="4">
    <mergeCell ref="A5:F5"/>
    <mergeCell ref="A29:B29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2017-12-20T07:29:04Z</cp:lastPrinted>
  <dcterms:created xsi:type="dcterms:W3CDTF">2012-04-27T13:41:15Z</dcterms:created>
  <dcterms:modified xsi:type="dcterms:W3CDTF">2017-12-21T04:01:10Z</dcterms:modified>
  <cp:category/>
  <cp:version/>
  <cp:contentType/>
  <cp:contentStatus/>
</cp:coreProperties>
</file>