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9320" windowHeight="11280" activeTab="0"/>
  </bookViews>
  <sheets>
    <sheet name="функционал" sheetId="1" r:id="rId1"/>
  </sheets>
  <definedNames>
    <definedName name="_xlnm.Print_Titles" localSheetId="0">'функционал'!$7:$8</definedName>
    <definedName name="_xlnm.Print_Area" localSheetId="0">'функционал'!$A$1:$F$35</definedName>
  </definedNames>
  <calcPr fullCalcOnLoad="1"/>
</workbook>
</file>

<file path=xl/sharedStrings.xml><?xml version="1.0" encoding="utf-8"?>
<sst xmlns="http://schemas.openxmlformats.org/spreadsheetml/2006/main" count="81" uniqueCount="76">
  <si>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</si>
  <si>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</si>
  <si>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</si>
  <si>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</si>
  <si>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</si>
  <si>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</si>
  <si>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</si>
  <si>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</si>
  <si>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</si>
  <si>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</si>
  <si>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</si>
  <si>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</si>
  <si>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</si>
  <si>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</si>
  <si>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</si>
  <si>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</si>
  <si>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</si>
  <si>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</si>
  <si>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</si>
  <si>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</si>
  <si>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</si>
  <si>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</si>
  <si>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</si>
  <si>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</si>
  <si>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</si>
  <si>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</si>
  <si>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</si>
  <si>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</si>
  <si>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</si>
  <si>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</si>
  <si>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</si>
  <si>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</si>
  <si>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</si>
  <si>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</si>
  <si>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</si>
  <si>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</si>
  <si>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</si>
  <si>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</si>
  <si>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</si>
  <si>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</si>
  <si>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</si>
  <si>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</si>
  <si>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</si>
  <si>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</si>
  <si>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Сумма на 2020 год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</si>
  <si>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</si>
  <si>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</si>
  <si>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</si>
  <si>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</si>
  <si>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8</t>
  </si>
  <si>
    <t>9</t>
  </si>
  <si>
    <t>10</t>
  </si>
  <si>
    <t>14</t>
  </si>
  <si>
    <t>16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</si>
  <si>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2019 год и плановый период 2020-2021 годов</t>
  </si>
  <si>
    <t>Сумма на  2019 год</t>
  </si>
  <si>
    <t>Сумма на 2021 год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</si>
  <si>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</si>
  <si>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</si>
  <si>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</si>
  <si>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</si>
  <si>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</si>
  <si>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</si>
  <si>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1000</t>
  </si>
  <si>
    <t>1001</t>
  </si>
  <si>
    <t>17</t>
  </si>
  <si>
    <t>18</t>
  </si>
  <si>
    <t>19</t>
  </si>
  <si>
    <t>20</t>
  </si>
  <si>
    <t>0501</t>
  </si>
  <si>
    <t>21</t>
  </si>
  <si>
    <t>Жилищное хозяйство</t>
  </si>
  <si>
    <t>Обеспечение пожарной безопасности</t>
  </si>
  <si>
    <t>0310</t>
  </si>
  <si>
    <t>22</t>
  </si>
  <si>
    <t>к решению "О внесении изменений в решение                                    №48-156 от 18.12.2018г. "О бюджете муниципального образования Лебяженский сельсовет на 2019 год и плановый период  2020-2021 годов" от  15.07.2019г. №55-176-р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</si>
</sst>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19" fillId="0" borderId="12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right"/>
    </xf>
    <xf numFmtId="172" fontId="22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9">
      <selection activeCell="D33" sqref="D33"/>
    </sheetView>
  </sheetViews>
  <sheetFormatPr defaultColWidth="9.00390625" defaultRowHeight="12.75"/>
  <cols>
    <col min="1" max="1" width="7.625" style="9" bestFit="1" customWidth="1"/>
    <col min="2" max="2" width="40.00390625" style="6" customWidth="1"/>
    <col min="3" max="3" width="10.875" style="9" bestFit="1" customWidth="1"/>
    <col min="4" max="5" width="14.25390625" style="9" bestFit="1" customWidth="1"/>
    <col min="6" max="6" width="13.375" style="9" customWidth="1"/>
    <col min="7" max="16384" width="9.125" style="9" customWidth="1"/>
  </cols>
  <sheetData>
    <row r="1" spans="1:6" ht="15.75">
      <c r="A1" s="8"/>
      <c r="C1" s="28" t="s">
        <v>22</v>
      </c>
      <c r="D1" s="28"/>
      <c r="E1" s="28"/>
      <c r="F1" s="28"/>
    </row>
    <row r="2" spans="1:6" ht="63" customHeight="1">
      <c r="A2" s="8"/>
      <c r="C2" s="29" t="s">
        <v>75</v>
      </c>
      <c r="D2" s="29"/>
      <c r="E2" s="29"/>
      <c r="F2" s="29"/>
    </row>
    <row r="4" spans="1:6" ht="62.25" customHeight="1">
      <c r="A4" s="30" t="s">
        <v>54</v>
      </c>
      <c r="B4" s="30"/>
      <c r="C4" s="30"/>
      <c r="D4" s="30"/>
      <c r="E4" s="30"/>
      <c r="F4" s="30"/>
    </row>
    <row r="5" spans="1:6" ht="15.75">
      <c r="A5" s="4"/>
      <c r="B5" s="7"/>
      <c r="C5" s="3"/>
      <c r="D5" s="3"/>
      <c r="E5" s="3"/>
      <c r="F5" s="3"/>
    </row>
    <row r="6" spans="1:6" ht="15.75">
      <c r="A6" s="2"/>
      <c r="C6" s="1"/>
      <c r="D6" s="5"/>
      <c r="E6" s="5"/>
      <c r="F6" s="5" t="s">
        <v>40</v>
      </c>
    </row>
    <row r="7" spans="1:6" ht="31.5">
      <c r="A7" s="10" t="s">
        <v>19</v>
      </c>
      <c r="B7" s="10" t="s">
        <v>20</v>
      </c>
      <c r="C7" s="11" t="s">
        <v>29</v>
      </c>
      <c r="D7" s="11" t="s">
        <v>55</v>
      </c>
      <c r="E7" s="11" t="s">
        <v>44</v>
      </c>
      <c r="F7" s="11" t="s">
        <v>56</v>
      </c>
    </row>
    <row r="8" spans="1:6" ht="15.75">
      <c r="A8" s="12"/>
      <c r="B8" s="13" t="s">
        <v>0</v>
      </c>
      <c r="C8" s="14" t="s">
        <v>1</v>
      </c>
      <c r="D8" s="14" t="s">
        <v>3</v>
      </c>
      <c r="E8" s="14" t="s">
        <v>5</v>
      </c>
      <c r="F8" s="14" t="s">
        <v>6</v>
      </c>
    </row>
    <row r="9" spans="1:6" s="21" customFormat="1" ht="31.5">
      <c r="A9" s="12" t="s">
        <v>0</v>
      </c>
      <c r="B9" s="15" t="s">
        <v>25</v>
      </c>
      <c r="C9" s="16" t="s">
        <v>2</v>
      </c>
      <c r="D9" s="17">
        <f>SUM(D10+D11+D13+D12)</f>
        <v>5560897.9399999995</v>
      </c>
      <c r="E9" s="17">
        <f>SUM(E10+E11+E13+E12)</f>
        <v>5589208</v>
      </c>
      <c r="F9" s="17">
        <f>SUM(F10+F11+F13+F12)</f>
        <v>5611108</v>
      </c>
    </row>
    <row r="10" spans="1:6" ht="63">
      <c r="A10" s="18" t="s">
        <v>1</v>
      </c>
      <c r="B10" s="19" t="s">
        <v>26</v>
      </c>
      <c r="C10" s="20" t="s">
        <v>4</v>
      </c>
      <c r="D10" s="22">
        <f>560025.6+169127.73</f>
        <v>729153.33</v>
      </c>
      <c r="E10" s="22">
        <f>D10</f>
        <v>729153.33</v>
      </c>
      <c r="F10" s="22">
        <f>D10</f>
        <v>729153.33</v>
      </c>
    </row>
    <row r="11" spans="1:6" ht="78.75">
      <c r="A11" s="12" t="s">
        <v>3</v>
      </c>
      <c r="B11" s="19" t="s">
        <v>33</v>
      </c>
      <c r="C11" s="20" t="s">
        <v>7</v>
      </c>
      <c r="D11" s="22">
        <f>2697476.73+2805+847.11-13120-6000-7210+15245.48-90151.45</f>
        <v>2599892.8699999996</v>
      </c>
      <c r="E11" s="22">
        <v>2974469.63</v>
      </c>
      <c r="F11" s="22">
        <v>2996369.63</v>
      </c>
    </row>
    <row r="12" spans="1:6" ht="15.75">
      <c r="A12" s="12" t="s">
        <v>5</v>
      </c>
      <c r="B12" s="19" t="s">
        <v>35</v>
      </c>
      <c r="C12" s="20" t="s">
        <v>34</v>
      </c>
      <c r="D12" s="22">
        <f>20000-19000</f>
        <v>1000</v>
      </c>
      <c r="E12" s="22">
        <v>20000</v>
      </c>
      <c r="F12" s="22">
        <v>20000</v>
      </c>
    </row>
    <row r="13" spans="1:6" ht="15.75">
      <c r="A13" s="18" t="s">
        <v>6</v>
      </c>
      <c r="B13" s="19" t="s">
        <v>8</v>
      </c>
      <c r="C13" s="20" t="s">
        <v>9</v>
      </c>
      <c r="D13" s="22">
        <f>1979736.49-115884.09+176232+76615.89+114151.45</f>
        <v>2230851.74</v>
      </c>
      <c r="E13" s="22">
        <v>1865585.04</v>
      </c>
      <c r="F13" s="22">
        <v>1865585.04</v>
      </c>
    </row>
    <row r="14" spans="1:6" s="21" customFormat="1" ht="15.75">
      <c r="A14" s="12" t="s">
        <v>30</v>
      </c>
      <c r="B14" s="15" t="s">
        <v>27</v>
      </c>
      <c r="C14" s="16" t="s">
        <v>11</v>
      </c>
      <c r="D14" s="17">
        <f>D15</f>
        <v>112800</v>
      </c>
      <c r="E14" s="17">
        <f>E15</f>
        <v>104640</v>
      </c>
      <c r="F14" s="17">
        <f>F15</f>
        <v>0</v>
      </c>
    </row>
    <row r="15" spans="1:6" ht="31.5">
      <c r="A15" s="12" t="s">
        <v>39</v>
      </c>
      <c r="B15" s="19" t="s">
        <v>12</v>
      </c>
      <c r="C15" s="20" t="s">
        <v>13</v>
      </c>
      <c r="D15" s="22">
        <f>100600+12200</f>
        <v>112800</v>
      </c>
      <c r="E15" s="22">
        <v>104640</v>
      </c>
      <c r="F15" s="22">
        <v>0</v>
      </c>
    </row>
    <row r="16" spans="1:6" ht="50.25" customHeight="1">
      <c r="A16" s="18" t="s">
        <v>49</v>
      </c>
      <c r="B16" s="15" t="s">
        <v>45</v>
      </c>
      <c r="C16" s="16" t="s">
        <v>46</v>
      </c>
      <c r="D16" s="17">
        <f>D17+D18</f>
        <v>44521</v>
      </c>
      <c r="E16" s="17">
        <f>E17+E18</f>
        <v>5000</v>
      </c>
      <c r="F16" s="17">
        <f>F17+F18</f>
        <v>5000</v>
      </c>
    </row>
    <row r="17" spans="1:6" ht="21" customHeight="1">
      <c r="A17" s="18" t="s">
        <v>50</v>
      </c>
      <c r="B17" s="27" t="s">
        <v>72</v>
      </c>
      <c r="C17" s="20" t="s">
        <v>73</v>
      </c>
      <c r="D17" s="22">
        <f>42401+2120</f>
        <v>44521</v>
      </c>
      <c r="E17" s="17">
        <v>0</v>
      </c>
      <c r="F17" s="17">
        <v>0</v>
      </c>
    </row>
    <row r="18" spans="1:6" ht="47.25">
      <c r="A18" s="18" t="s">
        <v>51</v>
      </c>
      <c r="B18" s="19" t="s">
        <v>47</v>
      </c>
      <c r="C18" s="20" t="s">
        <v>48</v>
      </c>
      <c r="D18" s="22">
        <f>5000-5000</f>
        <v>0</v>
      </c>
      <c r="E18" s="22">
        <v>5000</v>
      </c>
      <c r="F18" s="22">
        <v>5000</v>
      </c>
    </row>
    <row r="19" spans="1:6" ht="15.75">
      <c r="A19" s="18" t="s">
        <v>10</v>
      </c>
      <c r="B19" s="15" t="s">
        <v>42</v>
      </c>
      <c r="C19" s="16" t="s">
        <v>36</v>
      </c>
      <c r="D19" s="17">
        <f>D20</f>
        <v>807600</v>
      </c>
      <c r="E19" s="17">
        <f>E20</f>
        <v>128600</v>
      </c>
      <c r="F19" s="17">
        <f>F20</f>
        <v>146300</v>
      </c>
    </row>
    <row r="20" spans="1:6" ht="18.75" customHeight="1">
      <c r="A20" s="18" t="s">
        <v>31</v>
      </c>
      <c r="B20" s="19" t="s">
        <v>37</v>
      </c>
      <c r="C20" s="20" t="s">
        <v>38</v>
      </c>
      <c r="D20" s="22">
        <f>120600+160000+36000+3000+8000+14000+466000</f>
        <v>807600</v>
      </c>
      <c r="E20" s="22">
        <v>128600</v>
      </c>
      <c r="F20" s="22">
        <v>146300</v>
      </c>
    </row>
    <row r="21" spans="1:6" s="21" customFormat="1" ht="31.5">
      <c r="A21" s="18" t="s">
        <v>32</v>
      </c>
      <c r="B21" s="15" t="s">
        <v>28</v>
      </c>
      <c r="C21" s="16" t="s">
        <v>14</v>
      </c>
      <c r="D21" s="17">
        <f>D22+D23</f>
        <v>3186188.42</v>
      </c>
      <c r="E21" s="17">
        <f>E22+E23</f>
        <v>399643</v>
      </c>
      <c r="F21" s="17">
        <f>F22+F23</f>
        <v>401743</v>
      </c>
    </row>
    <row r="22" spans="1:6" s="21" customFormat="1" ht="15.75">
      <c r="A22" s="18" t="s">
        <v>52</v>
      </c>
      <c r="B22" s="19" t="s">
        <v>71</v>
      </c>
      <c r="C22" s="20" t="s">
        <v>69</v>
      </c>
      <c r="D22" s="22">
        <f>214566.64-77426.55</f>
        <v>137140.09000000003</v>
      </c>
      <c r="E22" s="22">
        <v>51000</v>
      </c>
      <c r="F22" s="22">
        <v>53100</v>
      </c>
    </row>
    <row r="23" spans="1:6" ht="15.75">
      <c r="A23" s="18" t="s">
        <v>41</v>
      </c>
      <c r="B23" s="19" t="s">
        <v>15</v>
      </c>
      <c r="C23" s="20" t="s">
        <v>16</v>
      </c>
      <c r="D23" s="22">
        <f>399817.81+1098136+845700+7210+2000+711430-15245.48</f>
        <v>3049048.33</v>
      </c>
      <c r="E23" s="22">
        <v>348643</v>
      </c>
      <c r="F23" s="22">
        <v>348643</v>
      </c>
    </row>
    <row r="24" spans="1:6" ht="15.75">
      <c r="A24" s="18" t="s">
        <v>53</v>
      </c>
      <c r="B24" s="15" t="s">
        <v>57</v>
      </c>
      <c r="C24" s="16" t="s">
        <v>58</v>
      </c>
      <c r="D24" s="17">
        <f>D25</f>
        <v>2741300</v>
      </c>
      <c r="E24" s="17">
        <f>E25</f>
        <v>2508400</v>
      </c>
      <c r="F24" s="17">
        <f>F25</f>
        <v>2508400</v>
      </c>
    </row>
    <row r="25" spans="1:6" ht="15.75">
      <c r="A25" s="18" t="s">
        <v>65</v>
      </c>
      <c r="B25" s="19" t="s">
        <v>59</v>
      </c>
      <c r="C25" s="20" t="s">
        <v>60</v>
      </c>
      <c r="D25" s="22">
        <f>2508400+39589.36+193310.64</f>
        <v>2741300</v>
      </c>
      <c r="E25" s="22">
        <v>2508400</v>
      </c>
      <c r="F25" s="22">
        <v>2508400</v>
      </c>
    </row>
    <row r="26" spans="1:6" ht="15.75">
      <c r="A26" s="18" t="s">
        <v>66</v>
      </c>
      <c r="B26" s="15" t="s">
        <v>61</v>
      </c>
      <c r="C26" s="16" t="s">
        <v>63</v>
      </c>
      <c r="D26" s="17">
        <f>D27</f>
        <v>48480</v>
      </c>
      <c r="E26" s="17">
        <f>E27</f>
        <v>48480</v>
      </c>
      <c r="F26" s="17">
        <f>F27</f>
        <v>48480</v>
      </c>
    </row>
    <row r="27" spans="1:6" ht="15.75">
      <c r="A27" s="18" t="s">
        <v>67</v>
      </c>
      <c r="B27" s="19" t="s">
        <v>62</v>
      </c>
      <c r="C27" s="20" t="s">
        <v>64</v>
      </c>
      <c r="D27" s="22">
        <v>48480</v>
      </c>
      <c r="E27" s="22">
        <v>48480</v>
      </c>
      <c r="F27" s="22">
        <v>48480</v>
      </c>
    </row>
    <row r="28" spans="1:6" s="21" customFormat="1" ht="78.75">
      <c r="A28" s="18" t="s">
        <v>68</v>
      </c>
      <c r="B28" s="15" t="s">
        <v>43</v>
      </c>
      <c r="C28" s="16" t="s">
        <v>17</v>
      </c>
      <c r="D28" s="17">
        <f>D29</f>
        <v>469792.04</v>
      </c>
      <c r="E28" s="17">
        <f>E29</f>
        <v>469792.04</v>
      </c>
      <c r="F28" s="17">
        <f>F29</f>
        <v>469792.04</v>
      </c>
    </row>
    <row r="29" spans="1:6" ht="31.5">
      <c r="A29" s="18" t="s">
        <v>70</v>
      </c>
      <c r="B29" s="19" t="s">
        <v>23</v>
      </c>
      <c r="C29" s="20" t="s">
        <v>24</v>
      </c>
      <c r="D29" s="22">
        <v>469792.04</v>
      </c>
      <c r="E29" s="22">
        <v>469792.04</v>
      </c>
      <c r="F29" s="22">
        <v>469792.04</v>
      </c>
    </row>
    <row r="30" spans="1:6" ht="21.75" customHeight="1">
      <c r="A30" s="18" t="s">
        <v>74</v>
      </c>
      <c r="B30" s="19" t="s">
        <v>21</v>
      </c>
      <c r="C30" s="20"/>
      <c r="D30" s="22"/>
      <c r="E30" s="22">
        <v>234469.82</v>
      </c>
      <c r="F30" s="22">
        <v>483474.9</v>
      </c>
    </row>
    <row r="31" spans="1:6" ht="15.75">
      <c r="A31" s="31" t="s">
        <v>18</v>
      </c>
      <c r="B31" s="32"/>
      <c r="C31" s="20"/>
      <c r="D31" s="23">
        <f>D9+D14+D21+D28+D19+D16+D24+D26</f>
        <v>12971579.399999999</v>
      </c>
      <c r="E31" s="23">
        <f>E9+E14+E21+E28+E19+E16+E24+E26+E30</f>
        <v>9488232.86</v>
      </c>
      <c r="F31" s="23">
        <f>F9+F14+F21+F28+F19+F16+F24+F26+F30</f>
        <v>9674297.94</v>
      </c>
    </row>
    <row r="32" spans="4:6" ht="15.75">
      <c r="D32" s="25"/>
      <c r="E32" s="26"/>
      <c r="F32" s="26"/>
    </row>
    <row r="33" spans="4:6" ht="15.75">
      <c r="D33" s="24"/>
      <c r="E33" s="24"/>
      <c r="F33" s="24"/>
    </row>
  </sheetData>
  <sheetProtection/>
  <mergeCells count="4">
    <mergeCell ref="C1:F1"/>
    <mergeCell ref="C2:F2"/>
    <mergeCell ref="A4:F4"/>
    <mergeCell ref="A31:B31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Alena</cp:lastModifiedBy>
  <cp:lastPrinted>2019-07-24T04:26:06Z</cp:lastPrinted>
  <dcterms:created xsi:type="dcterms:W3CDTF">2012-04-27T13:41:15Z</dcterms:created>
  <dcterms:modified xsi:type="dcterms:W3CDTF">2019-07-24T04:26:10Z</dcterms:modified>
  <cp:category/>
  <cp:version/>
  <cp:contentType/>
  <cp:contentStatus/>
</cp:coreProperties>
</file>