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'Лист1'!$A$1:$I$140</definedName>
  </definedNames>
  <calcPr fullCalcOnLoad="1"/>
</workbook>
</file>

<file path=xl/sharedStrings.xml><?xml version="1.0" encoding="utf-8"?>
<sst xmlns="http://schemas.openxmlformats.org/spreadsheetml/2006/main" count="682" uniqueCount="284">
  <si>
    <t>802</t>
  </si>
  <si>
    <t>Всего</t>
  </si>
  <si>
    <t>0102</t>
  </si>
  <si>
    <t>48</t>
  </si>
  <si>
    <t>50</t>
  </si>
  <si>
    <t>51</t>
  </si>
  <si>
    <t>52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</si>
  <si>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</si>
  <si>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</si>
  <si>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</si>
  <si>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</si>
  <si>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</si>
  <si>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</si>
  <si>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</si>
  <si>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</si>
  <si>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</si>
  <si>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</si>
  <si>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</si>
  <si>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</si>
  <si>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</si>
  <si>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</si>
  <si>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</si>
  <si>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</si>
  <si>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</si>
  <si>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</si>
  <si>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</si>
  <si>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</si>
  <si>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</si>
  <si>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</si>
  <si>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</si>
  <si>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</si>
  <si>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</si>
  <si>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</si>
  <si>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</si>
  <si>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</si>
  <si>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</si>
  <si>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</si>
  <si>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</si>
  <si>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</si>
  <si>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</si>
  <si>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</si>
  <si>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</si>
  <si>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</si>
  <si>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</si>
  <si>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</si>
  <si>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</si>
  <si>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</si>
  <si>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</si>
  <si>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</si>
  <si>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</si>
  <si>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</si>
  <si>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</si>
  <si>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</si>
  <si>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</si>
  <si>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</si>
  <si>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</si>
  <si>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32</t>
  </si>
  <si>
    <t>33</t>
  </si>
  <si>
    <t>38</t>
  </si>
  <si>
    <t>39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</si>
  <si>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</si>
  <si>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</si>
  <si>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</si>
  <si>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</si>
  <si>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</si>
  <si>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</si>
  <si>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</si>
  <si>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</si>
  <si>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</si>
  <si>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</si>
  <si>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</si>
  <si>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</si>
  <si>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</si>
  <si>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</si>
  <si>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</si>
  <si>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</si>
  <si>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</si>
  <si>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</si>
  <si>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</si>
  <si>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</si>
  <si>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</si>
  <si>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</si>
  <si>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</si>
  <si>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</si>
  <si>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</si>
  <si>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</si>
  <si>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</si>
  <si>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</si>
  <si>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</si>
  <si>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</si>
  <si>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</si>
  <si>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</si>
  <si>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</si>
  <si>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</si>
  <si>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</si>
  <si>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</si>
  <si>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</si>
  <si>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</si>
  <si>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</si>
  <si>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</si>
  <si>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</si>
  <si>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</si>
  <si>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</si>
  <si>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</si>
  <si>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</si>
  <si>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</si>
  <si>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</si>
  <si>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</si>
  <si>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</si>
  <si>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</si>
  <si>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</si>
  <si>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</si>
  <si>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</si>
  <si>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</si>
  <si>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</si>
  <si>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</si>
  <si>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</si>
  <si>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</si>
  <si>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</si>
  <si>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</si>
  <si>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27</t>
  </si>
  <si>
    <t>31</t>
  </si>
  <si>
    <t>61</t>
  </si>
  <si>
    <t>62</t>
  </si>
  <si>
    <t>76</t>
  </si>
  <si>
    <t>77</t>
  </si>
  <si>
    <t>800</t>
  </si>
  <si>
    <t>850</t>
  </si>
  <si>
    <t>Уплата налогов сборов и иных платежей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</si>
  <si>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</si>
  <si>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</si>
  <si>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</si>
  <si>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</si>
  <si>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</si>
  <si>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</si>
  <si>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</si>
  <si>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</si>
  <si>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</si>
  <si>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</si>
  <si>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</si>
  <si>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</si>
  <si>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</si>
  <si>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</si>
  <si>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</si>
  <si>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</si>
  <si>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</si>
  <si>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</si>
  <si>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</si>
  <si>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</si>
  <si>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</si>
  <si>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</si>
  <si>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</si>
  <si>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</si>
  <si>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</si>
  <si>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</si>
  <si>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</si>
  <si>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</si>
  <si>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</si>
  <si>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</si>
  <si>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</si>
  <si>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</si>
  <si>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</si>
  <si>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</si>
  <si>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</si>
  <si>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</si>
  <si>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</si>
  <si>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0120081520</t>
  </si>
  <si>
    <t>64</t>
  </si>
  <si>
    <t>65</t>
  </si>
  <si>
    <t>66</t>
  </si>
  <si>
    <t>67</t>
  </si>
  <si>
    <t>89</t>
  </si>
  <si>
    <t>93</t>
  </si>
  <si>
    <t>0800</t>
  </si>
  <si>
    <t>94</t>
  </si>
  <si>
    <t xml:space="preserve">КУЛЬТУРА </t>
  </si>
  <si>
    <t>0801</t>
  </si>
  <si>
    <t>95</t>
  </si>
  <si>
    <t>96</t>
  </si>
  <si>
    <t>97</t>
  </si>
  <si>
    <t>7640081920</t>
  </si>
  <si>
    <t>98</t>
  </si>
  <si>
    <t>99</t>
  </si>
  <si>
    <t>СОЦИАЛЬНАЯ ПОЛИТИКА</t>
  </si>
  <si>
    <t>1000</t>
  </si>
  <si>
    <t>101</t>
  </si>
  <si>
    <t>Пенсионное обеспечение</t>
  </si>
  <si>
    <t>1001</t>
  </si>
  <si>
    <t>102</t>
  </si>
  <si>
    <t>7640081930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</si>
  <si>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</si>
  <si>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</si>
  <si>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7640081900</t>
  </si>
  <si>
    <t>КУЛЬТУРА И КИНЕМАТОГРАФИЯ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</si>
  <si>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</si>
  <si>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</si>
  <si>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</si>
  <si>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90</t>
  </si>
  <si>
    <t>91</t>
  </si>
  <si>
    <t>92</t>
  </si>
  <si>
    <t>86</t>
  </si>
  <si>
    <t>87</t>
  </si>
  <si>
    <t>88</t>
  </si>
  <si>
    <t xml:space="preserve">Непрограммные расходы  </t>
  </si>
  <si>
    <t>7000000000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</si>
  <si>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</t>
  </si>
  <si>
    <t>Содержание автомобильных дорог в рамках непрограммных расходов администрации Лебяженского сельсовета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</si>
  <si>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</si>
  <si>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0110000000</t>
  </si>
  <si>
    <t>0120000000</t>
  </si>
  <si>
    <t>0130000000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</si>
  <si>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</si>
  <si>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</si>
  <si>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 xml:space="preserve">Взносы на  капитальный ремонт муниципального жилья в рамках подпрограммы "Текущий, кап.ремонт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</si>
  <si>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</si>
  <si>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r>
      <rPr>
        <b/>
        <i/>
        <u val="single"/>
        <sz val="12"/>
        <color indexed="8"/>
        <rFont val="Times New Roman"/>
        <family val="1"/>
      </rPr>
      <t xml:space="preserve">Подпрограмма </t>
    </r>
    <r>
      <rPr>
        <b/>
        <i/>
        <sz val="12"/>
        <color indexed="8"/>
        <rFont val="Times New Roman"/>
        <family val="1"/>
      </rPr>
      <t xml:space="preserve"> "Прочие мероприятия по благоустройству"</t>
    </r>
  </si>
  <si>
    <r>
      <rPr>
        <b/>
        <i/>
        <u val="single"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"Текущий, капитальный ремонт муниципального жилья" </t>
    </r>
  </si>
  <si>
    <t>21</t>
  </si>
  <si>
    <t>22</t>
  </si>
  <si>
    <t>23</t>
  </si>
  <si>
    <t>40</t>
  </si>
  <si>
    <t>41</t>
  </si>
  <si>
    <t>42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</si>
  <si>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</si>
  <si>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</si>
  <si>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</si>
  <si>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</si>
  <si>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</si>
  <si>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Приложение 4</t>
  </si>
  <si>
    <t>на 2023 год и плановый период 2024-2025 годов</t>
  </si>
  <si>
    <t>Сумма на          2023 год</t>
  </si>
  <si>
    <t>Сумма на 2024 год</t>
  </si>
  <si>
    <t>Сумма на     2025 год</t>
  </si>
  <si>
    <t>к  решению " О бюджете муниципального образования Лебяженский сельсовет на 2023 год и плановый период 2024-2025 годов"</t>
  </si>
  <si>
    <t>7640081240</t>
  </si>
  <si>
    <t>Социальное обеспечение и иные выплаты населению</t>
  </si>
  <si>
    <t>300</t>
  </si>
  <si>
    <t>320</t>
  </si>
  <si>
    <t>Пособия, компенсации и иные социальные выплаты гражданам, кроме публичных нормативных обязательств, в рамках непрограммных расходов Лебяженского сельсовета</t>
  </si>
  <si>
    <t>Выплаты в связи с утратой (повреждения) имущества вследствие чрезвычайной ситуации пожара в с.Лебяжье, в рамках непрограммных расходов Администрации Лебяженского сельсовета</t>
  </si>
  <si>
    <t>103</t>
  </si>
  <si>
    <t>104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</si>
  <si>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</si>
  <si>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</si>
  <si>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</si>
  <si>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</si>
  <si>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</si>
  <si>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Лебяженского сельсовета</t>
  </si>
  <si>
    <t>Функционирование  Администрации Лебяженского сельсовета</t>
  </si>
  <si>
    <t>76400S4120</t>
  </si>
  <si>
    <t>Расходы на обеспечение первичных мер пожарной безопасности за счет средств краевого бюджета, в рамках непрограммных расходов Администрации Лебяженского сельсовета</t>
  </si>
  <si>
    <t>Софинансирование расходов на обеспечение первичных мер пожарной безопасности за счет средств местного бюджета в рамках непрограммных расходов Администрации Лебяженского сельсовета</t>
  </si>
  <si>
    <t>ЗДРАВООХРАНЕНИЕ</t>
  </si>
  <si>
    <t>0900</t>
  </si>
  <si>
    <t xml:space="preserve">Другие вопросы в области здравоохранения </t>
  </si>
  <si>
    <t>0909</t>
  </si>
  <si>
    <t>Организация и проведение акарицидной обработки мест массового отдыха населения по  муниципальному образованию Лебяженский сельсовет в рамках непрограммных расходов администрации Лебяженского сельсовета</t>
  </si>
  <si>
    <t>76400S5550</t>
  </si>
  <si>
    <t>106</t>
  </si>
  <si>
    <t>107</t>
  </si>
  <si>
    <t>108</t>
  </si>
  <si>
    <t>109</t>
  </si>
  <si>
    <t>111</t>
  </si>
  <si>
    <t>112</t>
  </si>
  <si>
    <t>от 30.03.2023г.№46-142-р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</si>
  <si>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края)в рамках непрограмных расходов Администрации Лебяженского сельсовета</t>
  </si>
  <si>
    <t>76400S5090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</si>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</sst>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/>
    </xf>
    <xf numFmtId="0" fontId="57" fillId="0" borderId="0" xfId="0" applyFont="1" applyAlignment="1">
      <alignment wrapText="1"/>
    </xf>
    <xf numFmtId="0" fontId="58" fillId="0" borderId="10" xfId="0" applyNumberFormat="1" applyFont="1" applyFill="1" applyBorder="1" applyAlignment="1" quotePrefix="1">
      <alignment horizontal="left" vertical="top" wrapText="1"/>
    </xf>
    <xf numFmtId="0" fontId="58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view="pageBreakPreview" zoomScale="86" zoomScaleSheetLayoutView="86" workbookViewId="0" topLeftCell="A125">
      <selection activeCell="G145" sqref="G145"/>
    </sheetView>
  </sheetViews>
  <sheetFormatPr defaultColWidth="9.00390625" defaultRowHeight="12.75"/>
  <cols>
    <col min="1" max="1" width="8.00390625" style="50" customWidth="1"/>
    <col min="2" max="2" width="76.375" style="8" customWidth="1"/>
    <col min="3" max="3" width="11.125" style="9" customWidth="1"/>
    <col min="4" max="4" width="11.875" style="9" customWidth="1"/>
    <col min="5" max="5" width="12.75390625" style="9" customWidth="1"/>
    <col min="6" max="6" width="10.625" style="9" customWidth="1"/>
    <col min="7" max="7" width="16.375" style="7" customWidth="1"/>
    <col min="8" max="8" width="15.25390625" style="7" customWidth="1"/>
    <col min="9" max="9" width="17.125" style="7" customWidth="1"/>
    <col min="10" max="16384" width="9.125" style="7" customWidth="1"/>
  </cols>
  <sheetData>
    <row r="1" spans="7:9" ht="15.75">
      <c r="G1" s="9"/>
      <c r="H1" s="25"/>
      <c r="I1" s="11" t="s">
        <v>228</v>
      </c>
    </row>
    <row r="2" spans="7:9" ht="76.5" customHeight="1">
      <c r="G2" s="76" t="s">
        <v>233</v>
      </c>
      <c r="H2" s="77"/>
      <c r="I2" s="77"/>
    </row>
    <row r="3" spans="7:9" ht="15.75" customHeight="1">
      <c r="G3" s="78" t="s">
        <v>264</v>
      </c>
      <c r="H3" s="78"/>
      <c r="I3" s="78"/>
    </row>
    <row r="4" ht="12.75">
      <c r="I4" s="74" t="s">
        <v>283</v>
      </c>
    </row>
    <row r="5" spans="1:7" s="4" customFormat="1" ht="15.75">
      <c r="A5" s="75" t="s">
        <v>138</v>
      </c>
      <c r="B5" s="75"/>
      <c r="C5" s="75"/>
      <c r="D5" s="75"/>
      <c r="E5" s="75"/>
      <c r="F5" s="75"/>
      <c r="G5" s="75"/>
    </row>
    <row r="6" spans="1:7" s="4" customFormat="1" ht="15.75">
      <c r="A6" s="75" t="s">
        <v>229</v>
      </c>
      <c r="B6" s="75"/>
      <c r="C6" s="75"/>
      <c r="D6" s="75"/>
      <c r="E6" s="75"/>
      <c r="F6" s="75"/>
      <c r="G6" s="75"/>
    </row>
    <row r="7" spans="1:7" s="4" customFormat="1" ht="15.75">
      <c r="A7" s="51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152</v>
      </c>
      <c r="E8" s="3"/>
      <c r="F8" s="3"/>
      <c r="G8" s="1"/>
      <c r="I8" s="22" t="s">
        <v>83</v>
      </c>
    </row>
    <row r="9" spans="1:9" s="15" customFormat="1" ht="31.5">
      <c r="A9" s="16" t="s">
        <v>24</v>
      </c>
      <c r="B9" s="16" t="s">
        <v>25</v>
      </c>
      <c r="C9" s="17" t="s">
        <v>39</v>
      </c>
      <c r="D9" s="17" t="s">
        <v>11</v>
      </c>
      <c r="E9" s="17" t="s">
        <v>26</v>
      </c>
      <c r="F9" s="17" t="s">
        <v>42</v>
      </c>
      <c r="G9" s="18" t="s">
        <v>230</v>
      </c>
      <c r="H9" s="20" t="s">
        <v>231</v>
      </c>
      <c r="I9" s="21" t="s">
        <v>232</v>
      </c>
    </row>
    <row r="10" spans="1:9" s="15" customFormat="1" ht="15.75">
      <c r="A10" s="6"/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9"/>
      <c r="I10" s="19"/>
    </row>
    <row r="11" spans="1:9" s="12" customFormat="1" ht="15.75">
      <c r="A11" s="6" t="s">
        <v>27</v>
      </c>
      <c r="B11" s="14" t="s">
        <v>153</v>
      </c>
      <c r="C11" s="13" t="s">
        <v>0</v>
      </c>
      <c r="D11" s="13" t="s">
        <v>34</v>
      </c>
      <c r="E11" s="13" t="s">
        <v>34</v>
      </c>
      <c r="F11" s="13" t="s">
        <v>34</v>
      </c>
      <c r="G11" s="26">
        <f>G140</f>
        <v>12954702.610000001</v>
      </c>
      <c r="H11" s="26">
        <f>H140</f>
        <v>11110613</v>
      </c>
      <c r="I11" s="26">
        <f>I140</f>
        <v>11290464</v>
      </c>
    </row>
    <row r="12" spans="1:9" s="12" customFormat="1" ht="15.75">
      <c r="A12" s="6" t="s">
        <v>28</v>
      </c>
      <c r="B12" s="14" t="s">
        <v>44</v>
      </c>
      <c r="C12" s="13" t="s">
        <v>0</v>
      </c>
      <c r="D12" s="13" t="s">
        <v>35</v>
      </c>
      <c r="E12" s="6"/>
      <c r="F12" s="13" t="s">
        <v>34</v>
      </c>
      <c r="G12" s="26">
        <f>G13+G20+G38+G31</f>
        <v>6598299.78</v>
      </c>
      <c r="H12" s="26">
        <f>H13+H20+H38+H31</f>
        <v>8313314</v>
      </c>
      <c r="I12" s="26">
        <f>I13+I20+I38+I31</f>
        <v>8331314</v>
      </c>
    </row>
    <row r="13" spans="1:9" s="15" customFormat="1" ht="31.5">
      <c r="A13" s="6" t="s">
        <v>29</v>
      </c>
      <c r="B13" s="41" t="s">
        <v>154</v>
      </c>
      <c r="C13" s="13" t="s">
        <v>0</v>
      </c>
      <c r="D13" s="13" t="s">
        <v>2</v>
      </c>
      <c r="E13" s="6"/>
      <c r="F13" s="13" t="s">
        <v>34</v>
      </c>
      <c r="G13" s="26">
        <f>G15</f>
        <v>1020834</v>
      </c>
      <c r="H13" s="26">
        <f>H15</f>
        <v>1020834</v>
      </c>
      <c r="I13" s="26">
        <f>I15</f>
        <v>1020834</v>
      </c>
    </row>
    <row r="14" spans="1:9" s="55" customFormat="1" ht="27" customHeight="1">
      <c r="A14" s="6" t="s">
        <v>30</v>
      </c>
      <c r="B14" s="44" t="s">
        <v>203</v>
      </c>
      <c r="C14" s="17" t="s">
        <v>0</v>
      </c>
      <c r="D14" s="17" t="s">
        <v>2</v>
      </c>
      <c r="E14" s="17" t="s">
        <v>204</v>
      </c>
      <c r="F14" s="54"/>
      <c r="G14" s="56">
        <f>G15</f>
        <v>1020834</v>
      </c>
      <c r="H14" s="56">
        <f>H15</f>
        <v>1020834</v>
      </c>
      <c r="I14" s="56">
        <f>I15</f>
        <v>1020834</v>
      </c>
    </row>
    <row r="15" spans="1:9" s="15" customFormat="1" ht="18.75" customHeight="1">
      <c r="A15" s="6" t="s">
        <v>31</v>
      </c>
      <c r="B15" s="10" t="s">
        <v>155</v>
      </c>
      <c r="C15" s="6" t="s">
        <v>0</v>
      </c>
      <c r="D15" s="6" t="s">
        <v>2</v>
      </c>
      <c r="E15" s="6" t="s">
        <v>94</v>
      </c>
      <c r="F15" s="6" t="s">
        <v>34</v>
      </c>
      <c r="G15" s="27">
        <f aca="true" t="shared" si="0" ref="G15:I18">G16</f>
        <v>1020834</v>
      </c>
      <c r="H15" s="27">
        <f t="shared" si="0"/>
        <v>1020834</v>
      </c>
      <c r="I15" s="27">
        <f t="shared" si="0"/>
        <v>1020834</v>
      </c>
    </row>
    <row r="16" spans="1:9" s="15" customFormat="1" ht="18" customHeight="1">
      <c r="A16" s="6" t="s">
        <v>32</v>
      </c>
      <c r="B16" s="10" t="s">
        <v>156</v>
      </c>
      <c r="C16" s="6" t="s">
        <v>0</v>
      </c>
      <c r="D16" s="6" t="s">
        <v>2</v>
      </c>
      <c r="E16" s="6" t="s">
        <v>95</v>
      </c>
      <c r="F16" s="6"/>
      <c r="G16" s="27">
        <f t="shared" si="0"/>
        <v>1020834</v>
      </c>
      <c r="H16" s="27">
        <f t="shared" si="0"/>
        <v>1020834</v>
      </c>
      <c r="I16" s="27">
        <f t="shared" si="0"/>
        <v>1020834</v>
      </c>
    </row>
    <row r="17" spans="1:9" s="15" customFormat="1" ht="47.25">
      <c r="A17" s="6" t="s">
        <v>33</v>
      </c>
      <c r="B17" s="10" t="s">
        <v>157</v>
      </c>
      <c r="C17" s="6" t="s">
        <v>0</v>
      </c>
      <c r="D17" s="6" t="s">
        <v>2</v>
      </c>
      <c r="E17" s="6" t="s">
        <v>96</v>
      </c>
      <c r="F17" s="6" t="s">
        <v>34</v>
      </c>
      <c r="G17" s="27">
        <f t="shared" si="0"/>
        <v>1020834</v>
      </c>
      <c r="H17" s="27">
        <f t="shared" si="0"/>
        <v>1020834</v>
      </c>
      <c r="I17" s="27">
        <f t="shared" si="0"/>
        <v>1020834</v>
      </c>
    </row>
    <row r="18" spans="1:9" s="15" customFormat="1" ht="47.25" customHeight="1">
      <c r="A18" s="6" t="s">
        <v>48</v>
      </c>
      <c r="B18" s="10" t="s">
        <v>110</v>
      </c>
      <c r="C18" s="6" t="s">
        <v>0</v>
      </c>
      <c r="D18" s="6" t="s">
        <v>2</v>
      </c>
      <c r="E18" s="6" t="s">
        <v>96</v>
      </c>
      <c r="F18" s="6" t="s">
        <v>37</v>
      </c>
      <c r="G18" s="27">
        <f t="shared" si="0"/>
        <v>1020834</v>
      </c>
      <c r="H18" s="64">
        <f t="shared" si="0"/>
        <v>1020834</v>
      </c>
      <c r="I18" s="64">
        <f t="shared" si="0"/>
        <v>1020834</v>
      </c>
    </row>
    <row r="19" spans="1:9" s="15" customFormat="1" ht="20.25" customHeight="1">
      <c r="A19" s="6" t="s">
        <v>81</v>
      </c>
      <c r="B19" s="10" t="s">
        <v>111</v>
      </c>
      <c r="C19" s="6" t="s">
        <v>0</v>
      </c>
      <c r="D19" s="6" t="s">
        <v>2</v>
      </c>
      <c r="E19" s="6" t="s">
        <v>96</v>
      </c>
      <c r="F19" s="6" t="s">
        <v>43</v>
      </c>
      <c r="G19" s="27">
        <v>1020834</v>
      </c>
      <c r="H19" s="27">
        <v>1020834</v>
      </c>
      <c r="I19" s="27">
        <v>1020834</v>
      </c>
    </row>
    <row r="20" spans="1:9" s="15" customFormat="1" ht="53.25" customHeight="1">
      <c r="A20" s="6" t="s">
        <v>49</v>
      </c>
      <c r="B20" s="14" t="s">
        <v>103</v>
      </c>
      <c r="C20" s="13" t="s">
        <v>0</v>
      </c>
      <c r="D20" s="13" t="s">
        <v>7</v>
      </c>
      <c r="E20" s="6"/>
      <c r="F20" s="13"/>
      <c r="G20" s="26">
        <f>G22</f>
        <v>4193956.7800000003</v>
      </c>
      <c r="H20" s="26">
        <f>H22</f>
        <v>5575400</v>
      </c>
      <c r="I20" s="26">
        <f>I22</f>
        <v>5593400</v>
      </c>
    </row>
    <row r="21" spans="1:9" s="55" customFormat="1" ht="27" customHeight="1">
      <c r="A21" s="6" t="s">
        <v>50</v>
      </c>
      <c r="B21" s="44" t="s">
        <v>203</v>
      </c>
      <c r="C21" s="17" t="s">
        <v>0</v>
      </c>
      <c r="D21" s="17" t="s">
        <v>7</v>
      </c>
      <c r="E21" s="17" t="s">
        <v>204</v>
      </c>
      <c r="F21" s="54"/>
      <c r="G21" s="56">
        <f aca="true" t="shared" si="1" ref="G21:I23">G22</f>
        <v>4193956.7800000003</v>
      </c>
      <c r="H21" s="56">
        <f t="shared" si="1"/>
        <v>5575400</v>
      </c>
      <c r="I21" s="56">
        <f t="shared" si="1"/>
        <v>5593400</v>
      </c>
    </row>
    <row r="22" spans="1:9" s="15" customFormat="1" ht="15.75">
      <c r="A22" s="6" t="s">
        <v>51</v>
      </c>
      <c r="B22" s="10" t="s">
        <v>155</v>
      </c>
      <c r="C22" s="6" t="s">
        <v>0</v>
      </c>
      <c r="D22" s="6" t="s">
        <v>7</v>
      </c>
      <c r="E22" s="6" t="s">
        <v>94</v>
      </c>
      <c r="F22" s="6" t="s">
        <v>34</v>
      </c>
      <c r="G22" s="27">
        <f t="shared" si="1"/>
        <v>4193956.7800000003</v>
      </c>
      <c r="H22" s="27">
        <f t="shared" si="1"/>
        <v>5575400</v>
      </c>
      <c r="I22" s="27">
        <f t="shared" si="1"/>
        <v>5593400</v>
      </c>
    </row>
    <row r="23" spans="1:9" s="15" customFormat="1" ht="21" customHeight="1">
      <c r="A23" s="6" t="s">
        <v>52</v>
      </c>
      <c r="B23" s="10" t="s">
        <v>158</v>
      </c>
      <c r="C23" s="6" t="s">
        <v>0</v>
      </c>
      <c r="D23" s="6" t="s">
        <v>7</v>
      </c>
      <c r="E23" s="6" t="s">
        <v>95</v>
      </c>
      <c r="F23" s="6"/>
      <c r="G23" s="27">
        <f>G24</f>
        <v>4193956.7800000003</v>
      </c>
      <c r="H23" s="27">
        <f t="shared" si="1"/>
        <v>5575400</v>
      </c>
      <c r="I23" s="27">
        <f t="shared" si="1"/>
        <v>5593400</v>
      </c>
    </row>
    <row r="24" spans="1:9" s="15" customFormat="1" ht="51" customHeight="1">
      <c r="A24" s="6" t="s">
        <v>53</v>
      </c>
      <c r="B24" s="10" t="s">
        <v>157</v>
      </c>
      <c r="C24" s="6" t="s">
        <v>0</v>
      </c>
      <c r="D24" s="6" t="s">
        <v>7</v>
      </c>
      <c r="E24" s="6" t="s">
        <v>96</v>
      </c>
      <c r="F24" s="6"/>
      <c r="G24" s="27">
        <f>G25+G27+G29</f>
        <v>4193956.7800000003</v>
      </c>
      <c r="H24" s="27">
        <f>H25+H27+H29</f>
        <v>5575400</v>
      </c>
      <c r="I24" s="27">
        <f>I25+I27+I29</f>
        <v>5593400</v>
      </c>
    </row>
    <row r="25" spans="1:9" s="15" customFormat="1" ht="51" customHeight="1">
      <c r="A25" s="6" t="s">
        <v>17</v>
      </c>
      <c r="B25" s="10" t="s">
        <v>110</v>
      </c>
      <c r="C25" s="6" t="s">
        <v>0</v>
      </c>
      <c r="D25" s="6" t="s">
        <v>7</v>
      </c>
      <c r="E25" s="6" t="s">
        <v>96</v>
      </c>
      <c r="F25" s="6" t="s">
        <v>37</v>
      </c>
      <c r="G25" s="27">
        <f>G26</f>
        <v>3453224</v>
      </c>
      <c r="H25" s="27">
        <f>H26</f>
        <v>3430653</v>
      </c>
      <c r="I25" s="27">
        <f>I26</f>
        <v>3430653</v>
      </c>
    </row>
    <row r="26" spans="1:9" s="15" customFormat="1" ht="17.25" customHeight="1">
      <c r="A26" s="6" t="s">
        <v>13</v>
      </c>
      <c r="B26" s="10" t="s">
        <v>111</v>
      </c>
      <c r="C26" s="6" t="s">
        <v>0</v>
      </c>
      <c r="D26" s="6" t="s">
        <v>7</v>
      </c>
      <c r="E26" s="6" t="s">
        <v>96</v>
      </c>
      <c r="F26" s="6" t="s">
        <v>43</v>
      </c>
      <c r="G26" s="27">
        <f>3430653+17336+5235</f>
        <v>3453224</v>
      </c>
      <c r="H26" s="27">
        <v>3430653</v>
      </c>
      <c r="I26" s="27">
        <v>3430653</v>
      </c>
    </row>
    <row r="27" spans="1:9" s="15" customFormat="1" ht="33" customHeight="1">
      <c r="A27" s="6" t="s">
        <v>8</v>
      </c>
      <c r="B27" s="10" t="s">
        <v>112</v>
      </c>
      <c r="C27" s="6" t="s">
        <v>0</v>
      </c>
      <c r="D27" s="6" t="s">
        <v>7</v>
      </c>
      <c r="E27" s="6" t="s">
        <v>96</v>
      </c>
      <c r="F27" s="6" t="s">
        <v>10</v>
      </c>
      <c r="G27" s="27">
        <f>G28</f>
        <v>720732.78</v>
      </c>
      <c r="H27" s="27">
        <f>H28</f>
        <v>2124747</v>
      </c>
      <c r="I27" s="27">
        <f>I28</f>
        <v>2142747</v>
      </c>
    </row>
    <row r="28" spans="1:9" s="15" customFormat="1" ht="35.25" customHeight="1">
      <c r="A28" s="6" t="s">
        <v>9</v>
      </c>
      <c r="B28" s="10" t="s">
        <v>113</v>
      </c>
      <c r="C28" s="6" t="s">
        <v>0</v>
      </c>
      <c r="D28" s="6" t="s">
        <v>7</v>
      </c>
      <c r="E28" s="6" t="s">
        <v>96</v>
      </c>
      <c r="F28" s="6" t="s">
        <v>41</v>
      </c>
      <c r="G28" s="27">
        <f>485379.17+145059.11-28464+120000-1241.5</f>
        <v>720732.78</v>
      </c>
      <c r="H28" s="27">
        <v>2124747</v>
      </c>
      <c r="I28" s="27">
        <v>2142747</v>
      </c>
    </row>
    <row r="29" spans="1:9" s="15" customFormat="1" ht="18.75" customHeight="1">
      <c r="A29" s="6" t="s">
        <v>54</v>
      </c>
      <c r="B29" s="10" t="s">
        <v>88</v>
      </c>
      <c r="C29" s="6" t="s">
        <v>0</v>
      </c>
      <c r="D29" s="6" t="s">
        <v>7</v>
      </c>
      <c r="E29" s="6" t="s">
        <v>96</v>
      </c>
      <c r="F29" s="23" t="s">
        <v>126</v>
      </c>
      <c r="G29" s="27">
        <f>G30</f>
        <v>20000</v>
      </c>
      <c r="H29" s="27">
        <f>H30</f>
        <v>20000</v>
      </c>
      <c r="I29" s="27">
        <f>I30</f>
        <v>20000</v>
      </c>
    </row>
    <row r="30" spans="1:9" s="15" customFormat="1" ht="18.75" customHeight="1">
      <c r="A30" s="6" t="s">
        <v>55</v>
      </c>
      <c r="B30" s="10" t="s">
        <v>128</v>
      </c>
      <c r="C30" s="6" t="s">
        <v>0</v>
      </c>
      <c r="D30" s="6" t="s">
        <v>7</v>
      </c>
      <c r="E30" s="6" t="s">
        <v>96</v>
      </c>
      <c r="F30" s="23" t="s">
        <v>127</v>
      </c>
      <c r="G30" s="27">
        <v>20000</v>
      </c>
      <c r="H30" s="27">
        <v>20000</v>
      </c>
      <c r="I30" s="27">
        <v>20000</v>
      </c>
    </row>
    <row r="31" spans="1:9" s="15" customFormat="1" ht="15.75" customHeight="1">
      <c r="A31" s="6" t="s">
        <v>217</v>
      </c>
      <c r="B31" s="14" t="s">
        <v>87</v>
      </c>
      <c r="C31" s="24" t="s">
        <v>0</v>
      </c>
      <c r="D31" s="24" t="s">
        <v>90</v>
      </c>
      <c r="E31" s="29"/>
      <c r="F31" s="30"/>
      <c r="G31" s="26">
        <f>G35</f>
        <v>10000</v>
      </c>
      <c r="H31" s="26">
        <f>H35</f>
        <v>10000</v>
      </c>
      <c r="I31" s="26">
        <f>I35</f>
        <v>10000</v>
      </c>
    </row>
    <row r="32" spans="1:9" s="55" customFormat="1" ht="27" customHeight="1">
      <c r="A32" s="6" t="s">
        <v>218</v>
      </c>
      <c r="B32" s="44" t="s">
        <v>203</v>
      </c>
      <c r="C32" s="17" t="s">
        <v>0</v>
      </c>
      <c r="D32" s="17" t="s">
        <v>90</v>
      </c>
      <c r="E32" s="17" t="s">
        <v>204</v>
      </c>
      <c r="F32" s="54"/>
      <c r="G32" s="56">
        <f>G33</f>
        <v>10000</v>
      </c>
      <c r="H32" s="56">
        <f>H33</f>
        <v>10000</v>
      </c>
      <c r="I32" s="56">
        <f>I33</f>
        <v>10000</v>
      </c>
    </row>
    <row r="33" spans="1:9" s="15" customFormat="1" ht="15.75" customHeight="1">
      <c r="A33" s="6" t="s">
        <v>219</v>
      </c>
      <c r="B33" s="10" t="s">
        <v>155</v>
      </c>
      <c r="C33" s="20" t="s">
        <v>0</v>
      </c>
      <c r="D33" s="20" t="s">
        <v>90</v>
      </c>
      <c r="E33" s="21">
        <v>7600000000</v>
      </c>
      <c r="F33" s="30"/>
      <c r="G33" s="27">
        <f aca="true" t="shared" si="2" ref="G33:I36">G34</f>
        <v>10000</v>
      </c>
      <c r="H33" s="27">
        <f t="shared" si="2"/>
        <v>10000</v>
      </c>
      <c r="I33" s="27">
        <f t="shared" si="2"/>
        <v>10000</v>
      </c>
    </row>
    <row r="34" spans="1:9" s="15" customFormat="1" ht="15.75" customHeight="1">
      <c r="A34" s="6" t="s">
        <v>71</v>
      </c>
      <c r="B34" s="10" t="s">
        <v>158</v>
      </c>
      <c r="C34" s="20" t="s">
        <v>0</v>
      </c>
      <c r="D34" s="20" t="s">
        <v>90</v>
      </c>
      <c r="E34" s="21">
        <v>7640000000</v>
      </c>
      <c r="F34" s="30"/>
      <c r="G34" s="27">
        <f t="shared" si="2"/>
        <v>10000</v>
      </c>
      <c r="H34" s="27">
        <f t="shared" si="2"/>
        <v>10000</v>
      </c>
      <c r="I34" s="27">
        <f t="shared" si="2"/>
        <v>10000</v>
      </c>
    </row>
    <row r="35" spans="1:9" s="15" customFormat="1" ht="51" customHeight="1">
      <c r="A35" s="6" t="s">
        <v>72</v>
      </c>
      <c r="B35" s="10" t="s">
        <v>160</v>
      </c>
      <c r="C35" s="20" t="s">
        <v>0</v>
      </c>
      <c r="D35" s="20" t="s">
        <v>90</v>
      </c>
      <c r="E35" s="21">
        <v>7640081710</v>
      </c>
      <c r="F35" s="31"/>
      <c r="G35" s="27">
        <f t="shared" si="2"/>
        <v>10000</v>
      </c>
      <c r="H35" s="27">
        <f t="shared" si="2"/>
        <v>10000</v>
      </c>
      <c r="I35" s="27">
        <f t="shared" si="2"/>
        <v>10000</v>
      </c>
    </row>
    <row r="36" spans="1:9" s="15" customFormat="1" ht="17.25" customHeight="1">
      <c r="A36" s="6" t="s">
        <v>73</v>
      </c>
      <c r="B36" s="10" t="s">
        <v>88</v>
      </c>
      <c r="C36" s="20" t="s">
        <v>0</v>
      </c>
      <c r="D36" s="20" t="s">
        <v>90</v>
      </c>
      <c r="E36" s="21">
        <v>7640081710</v>
      </c>
      <c r="F36" s="32">
        <v>800</v>
      </c>
      <c r="G36" s="27">
        <f t="shared" si="2"/>
        <v>10000</v>
      </c>
      <c r="H36" s="27">
        <f t="shared" si="2"/>
        <v>10000</v>
      </c>
      <c r="I36" s="27">
        <f t="shared" si="2"/>
        <v>10000</v>
      </c>
    </row>
    <row r="37" spans="1:9" s="15" customFormat="1" ht="16.5" customHeight="1">
      <c r="A37" s="6" t="s">
        <v>120</v>
      </c>
      <c r="B37" s="10" t="s">
        <v>89</v>
      </c>
      <c r="C37" s="20" t="s">
        <v>0</v>
      </c>
      <c r="D37" s="20" t="s">
        <v>90</v>
      </c>
      <c r="E37" s="21">
        <v>7640081710</v>
      </c>
      <c r="F37" s="32">
        <v>870</v>
      </c>
      <c r="G37" s="27">
        <v>10000</v>
      </c>
      <c r="H37" s="27">
        <v>10000</v>
      </c>
      <c r="I37" s="27">
        <v>10000</v>
      </c>
    </row>
    <row r="38" spans="1:9" s="15" customFormat="1" ht="15.75">
      <c r="A38" s="6" t="s">
        <v>74</v>
      </c>
      <c r="B38" s="14" t="s">
        <v>46</v>
      </c>
      <c r="C38" s="13" t="s">
        <v>0</v>
      </c>
      <c r="D38" s="13" t="s">
        <v>20</v>
      </c>
      <c r="E38" s="6"/>
      <c r="F38" s="13"/>
      <c r="G38" s="26">
        <f>G40</f>
        <v>1373509</v>
      </c>
      <c r="H38" s="26">
        <f>H40</f>
        <v>1707080</v>
      </c>
      <c r="I38" s="26">
        <f>I40</f>
        <v>1707080</v>
      </c>
    </row>
    <row r="39" spans="1:9" s="55" customFormat="1" ht="27" customHeight="1">
      <c r="A39" s="6" t="s">
        <v>75</v>
      </c>
      <c r="B39" s="44" t="s">
        <v>203</v>
      </c>
      <c r="C39" s="17" t="s">
        <v>0</v>
      </c>
      <c r="D39" s="17" t="s">
        <v>20</v>
      </c>
      <c r="E39" s="17" t="s">
        <v>204</v>
      </c>
      <c r="F39" s="54"/>
      <c r="G39" s="56">
        <f aca="true" t="shared" si="3" ref="G39:I40">G40</f>
        <v>1373509</v>
      </c>
      <c r="H39" s="56">
        <f t="shared" si="3"/>
        <v>1707080</v>
      </c>
      <c r="I39" s="56">
        <f t="shared" si="3"/>
        <v>1707080</v>
      </c>
    </row>
    <row r="40" spans="1:9" s="15" customFormat="1" ht="15.75">
      <c r="A40" s="6" t="s">
        <v>76</v>
      </c>
      <c r="B40" s="10" t="s">
        <v>162</v>
      </c>
      <c r="C40" s="6" t="s">
        <v>0</v>
      </c>
      <c r="D40" s="6" t="s">
        <v>20</v>
      </c>
      <c r="E40" s="6" t="s">
        <v>94</v>
      </c>
      <c r="F40" s="6" t="s">
        <v>34</v>
      </c>
      <c r="G40" s="27">
        <f t="shared" si="3"/>
        <v>1373509</v>
      </c>
      <c r="H40" s="27">
        <f t="shared" si="3"/>
        <v>1707080</v>
      </c>
      <c r="I40" s="27">
        <f t="shared" si="3"/>
        <v>1707080</v>
      </c>
    </row>
    <row r="41" spans="1:9" s="15" customFormat="1" ht="18.75" customHeight="1">
      <c r="A41" s="6" t="s">
        <v>121</v>
      </c>
      <c r="B41" s="10" t="s">
        <v>163</v>
      </c>
      <c r="C41" s="6" t="s">
        <v>0</v>
      </c>
      <c r="D41" s="6" t="s">
        <v>20</v>
      </c>
      <c r="E41" s="6" t="s">
        <v>95</v>
      </c>
      <c r="F41" s="6" t="s">
        <v>34</v>
      </c>
      <c r="G41" s="27">
        <f>G42+G50+G47+G53+G56</f>
        <v>1373509</v>
      </c>
      <c r="H41" s="27">
        <f>H42+H50+H47+H53+H56</f>
        <v>1707080</v>
      </c>
      <c r="I41" s="27">
        <f>I42+I50+I47+I53+I56</f>
        <v>1707080</v>
      </c>
    </row>
    <row r="42" spans="1:9" s="15" customFormat="1" ht="32.25" customHeight="1">
      <c r="A42" s="6" t="s">
        <v>56</v>
      </c>
      <c r="B42" s="10" t="s">
        <v>161</v>
      </c>
      <c r="C42" s="6" t="s">
        <v>0</v>
      </c>
      <c r="D42" s="6" t="s">
        <v>20</v>
      </c>
      <c r="E42" s="6" t="s">
        <v>97</v>
      </c>
      <c r="F42" s="6" t="s">
        <v>34</v>
      </c>
      <c r="G42" s="27">
        <f>G43+G45</f>
        <v>1177309</v>
      </c>
      <c r="H42" s="27">
        <f>H43+H45</f>
        <v>1645880</v>
      </c>
      <c r="I42" s="27">
        <f>I43+I45</f>
        <v>1645880</v>
      </c>
    </row>
    <row r="43" spans="1:9" s="15" customFormat="1" ht="47.25" customHeight="1">
      <c r="A43" s="6" t="s">
        <v>57</v>
      </c>
      <c r="B43" s="10" t="s">
        <v>110</v>
      </c>
      <c r="C43" s="6" t="s">
        <v>0</v>
      </c>
      <c r="D43" s="6" t="s">
        <v>20</v>
      </c>
      <c r="E43" s="6" t="s">
        <v>97</v>
      </c>
      <c r="F43" s="6" t="s">
        <v>37</v>
      </c>
      <c r="G43" s="27">
        <f>G44</f>
        <v>1177309</v>
      </c>
      <c r="H43" s="27">
        <f>H44</f>
        <v>1145880</v>
      </c>
      <c r="I43" s="27">
        <f>I44</f>
        <v>1145880</v>
      </c>
    </row>
    <row r="44" spans="1:9" s="15" customFormat="1" ht="15.75">
      <c r="A44" s="6" t="s">
        <v>132</v>
      </c>
      <c r="B44" s="10" t="s">
        <v>93</v>
      </c>
      <c r="C44" s="6" t="s">
        <v>0</v>
      </c>
      <c r="D44" s="6" t="s">
        <v>20</v>
      </c>
      <c r="E44" s="6" t="s">
        <v>97</v>
      </c>
      <c r="F44" s="6" t="s">
        <v>38</v>
      </c>
      <c r="G44" s="27">
        <f>1145880+24139+7290</f>
        <v>1177309</v>
      </c>
      <c r="H44" s="27">
        <v>1145880</v>
      </c>
      <c r="I44" s="27">
        <v>1145880</v>
      </c>
    </row>
    <row r="45" spans="1:9" s="15" customFormat="1" ht="31.5">
      <c r="A45" s="6" t="s">
        <v>133</v>
      </c>
      <c r="B45" s="10" t="s">
        <v>116</v>
      </c>
      <c r="C45" s="6" t="s">
        <v>0</v>
      </c>
      <c r="D45" s="6" t="s">
        <v>20</v>
      </c>
      <c r="E45" s="6" t="s">
        <v>97</v>
      </c>
      <c r="F45" s="6" t="s">
        <v>10</v>
      </c>
      <c r="G45" s="27">
        <f>G46</f>
        <v>0</v>
      </c>
      <c r="H45" s="27">
        <f>H46</f>
        <v>500000</v>
      </c>
      <c r="I45" s="27">
        <f>I46</f>
        <v>500000</v>
      </c>
    </row>
    <row r="46" spans="1:9" s="15" customFormat="1" ht="31.5">
      <c r="A46" s="6" t="s">
        <v>134</v>
      </c>
      <c r="B46" s="10" t="s">
        <v>114</v>
      </c>
      <c r="C46" s="6" t="s">
        <v>0</v>
      </c>
      <c r="D46" s="6" t="s">
        <v>20</v>
      </c>
      <c r="E46" s="6" t="s">
        <v>97</v>
      </c>
      <c r="F46" s="6" t="s">
        <v>41</v>
      </c>
      <c r="G46" s="27">
        <v>0</v>
      </c>
      <c r="H46" s="27">
        <v>500000</v>
      </c>
      <c r="I46" s="27">
        <v>500000</v>
      </c>
    </row>
    <row r="47" spans="1:9" s="15" customFormat="1" ht="47.25">
      <c r="A47" s="6" t="s">
        <v>82</v>
      </c>
      <c r="B47" s="10" t="s">
        <v>164</v>
      </c>
      <c r="C47" s="6" t="s">
        <v>0</v>
      </c>
      <c r="D47" s="6" t="s">
        <v>20</v>
      </c>
      <c r="E47" s="6" t="s">
        <v>131</v>
      </c>
      <c r="F47" s="6"/>
      <c r="G47" s="27">
        <f aca="true" t="shared" si="4" ref="G47:I48">G48</f>
        <v>7200</v>
      </c>
      <c r="H47" s="27">
        <f t="shared" si="4"/>
        <v>7200</v>
      </c>
      <c r="I47" s="27">
        <f t="shared" si="4"/>
        <v>7200</v>
      </c>
    </row>
    <row r="48" spans="1:9" s="15" customFormat="1" ht="31.5">
      <c r="A48" s="6" t="s">
        <v>58</v>
      </c>
      <c r="B48" s="10" t="s">
        <v>116</v>
      </c>
      <c r="C48" s="6" t="s">
        <v>0</v>
      </c>
      <c r="D48" s="6" t="s">
        <v>20</v>
      </c>
      <c r="E48" s="6" t="s">
        <v>131</v>
      </c>
      <c r="F48" s="6" t="s">
        <v>10</v>
      </c>
      <c r="G48" s="27">
        <f t="shared" si="4"/>
        <v>7200</v>
      </c>
      <c r="H48" s="27">
        <f t="shared" si="4"/>
        <v>7200</v>
      </c>
      <c r="I48" s="27">
        <f t="shared" si="4"/>
        <v>7200</v>
      </c>
    </row>
    <row r="49" spans="1:9" s="15" customFormat="1" ht="31.5">
      <c r="A49" s="6" t="s">
        <v>59</v>
      </c>
      <c r="B49" s="10" t="s">
        <v>114</v>
      </c>
      <c r="C49" s="6" t="s">
        <v>0</v>
      </c>
      <c r="D49" s="6" t="s">
        <v>20</v>
      </c>
      <c r="E49" s="6" t="s">
        <v>131</v>
      </c>
      <c r="F49" s="6" t="s">
        <v>41</v>
      </c>
      <c r="G49" s="27">
        <v>7200</v>
      </c>
      <c r="H49" s="27">
        <v>7200</v>
      </c>
      <c r="I49" s="27">
        <v>7200</v>
      </c>
    </row>
    <row r="50" spans="1:9" s="15" customFormat="1" ht="47.25">
      <c r="A50" s="6" t="s">
        <v>220</v>
      </c>
      <c r="B50" s="36" t="s">
        <v>226</v>
      </c>
      <c r="C50" s="17">
        <v>802</v>
      </c>
      <c r="D50" s="17" t="s">
        <v>20</v>
      </c>
      <c r="E50" s="17" t="s">
        <v>98</v>
      </c>
      <c r="F50" s="17"/>
      <c r="G50" s="52">
        <f aca="true" t="shared" si="5" ref="G50:I51">G51</f>
        <v>54000</v>
      </c>
      <c r="H50" s="52">
        <f t="shared" si="5"/>
        <v>54000</v>
      </c>
      <c r="I50" s="52">
        <f t="shared" si="5"/>
        <v>54000</v>
      </c>
    </row>
    <row r="51" spans="1:9" s="15" customFormat="1" ht="48" customHeight="1">
      <c r="A51" s="6" t="s">
        <v>221</v>
      </c>
      <c r="B51" s="10" t="s">
        <v>223</v>
      </c>
      <c r="C51" s="17">
        <v>802</v>
      </c>
      <c r="D51" s="17" t="s">
        <v>20</v>
      </c>
      <c r="E51" s="17" t="s">
        <v>98</v>
      </c>
      <c r="F51" s="17" t="s">
        <v>37</v>
      </c>
      <c r="G51" s="52">
        <f t="shared" si="5"/>
        <v>54000</v>
      </c>
      <c r="H51" s="52">
        <f>H52</f>
        <v>54000</v>
      </c>
      <c r="I51" s="52">
        <f t="shared" si="5"/>
        <v>54000</v>
      </c>
    </row>
    <row r="52" spans="1:9" s="15" customFormat="1" ht="18" customHeight="1">
      <c r="A52" s="6" t="s">
        <v>222</v>
      </c>
      <c r="B52" s="10" t="s">
        <v>224</v>
      </c>
      <c r="C52" s="17">
        <v>802</v>
      </c>
      <c r="D52" s="17" t="s">
        <v>20</v>
      </c>
      <c r="E52" s="17" t="s">
        <v>98</v>
      </c>
      <c r="F52" s="17" t="s">
        <v>38</v>
      </c>
      <c r="G52" s="52">
        <v>54000</v>
      </c>
      <c r="H52" s="52">
        <v>54000</v>
      </c>
      <c r="I52" s="52">
        <v>54000</v>
      </c>
    </row>
    <row r="53" spans="1:9" s="15" customFormat="1" ht="48.75" customHeight="1">
      <c r="A53" s="6" t="s">
        <v>77</v>
      </c>
      <c r="B53" s="65" t="s">
        <v>239</v>
      </c>
      <c r="C53" s="6" t="s">
        <v>0</v>
      </c>
      <c r="D53" s="6" t="s">
        <v>20</v>
      </c>
      <c r="E53" s="6" t="s">
        <v>234</v>
      </c>
      <c r="F53" s="6"/>
      <c r="G53" s="27">
        <f>G54</f>
        <v>135000</v>
      </c>
      <c r="H53" s="27"/>
      <c r="I53" s="27"/>
    </row>
    <row r="54" spans="1:9" s="15" customFormat="1" ht="21" customHeight="1">
      <c r="A54" s="6" t="s">
        <v>78</v>
      </c>
      <c r="B54" s="66" t="s">
        <v>235</v>
      </c>
      <c r="C54" s="6" t="s">
        <v>0</v>
      </c>
      <c r="D54" s="6" t="s">
        <v>20</v>
      </c>
      <c r="E54" s="6" t="s">
        <v>234</v>
      </c>
      <c r="F54" s="6" t="s">
        <v>236</v>
      </c>
      <c r="G54" s="27">
        <f>G55</f>
        <v>135000</v>
      </c>
      <c r="H54" s="27"/>
      <c r="I54" s="27"/>
    </row>
    <row r="55" spans="1:9" s="15" customFormat="1" ht="45">
      <c r="A55" s="6" t="s">
        <v>79</v>
      </c>
      <c r="B55" s="67" t="s">
        <v>238</v>
      </c>
      <c r="C55" s="6" t="s">
        <v>0</v>
      </c>
      <c r="D55" s="6" t="s">
        <v>20</v>
      </c>
      <c r="E55" s="6" t="s">
        <v>234</v>
      </c>
      <c r="F55" s="6" t="s">
        <v>237</v>
      </c>
      <c r="G55" s="27">
        <f>80000+15000+40000</f>
        <v>135000</v>
      </c>
      <c r="H55" s="27"/>
      <c r="I55" s="27"/>
    </row>
    <row r="56" spans="1:9" s="15" customFormat="1" ht="49.5" customHeight="1" hidden="1">
      <c r="A56" s="6" t="s">
        <v>80</v>
      </c>
      <c r="B56" s="36" t="s">
        <v>227</v>
      </c>
      <c r="C56" s="17">
        <v>802</v>
      </c>
      <c r="D56" s="17" t="s">
        <v>20</v>
      </c>
      <c r="E56" s="17" t="s">
        <v>225</v>
      </c>
      <c r="F56" s="61"/>
      <c r="G56" s="52">
        <f aca="true" t="shared" si="6" ref="G56:I57">G57</f>
        <v>0</v>
      </c>
      <c r="H56" s="52">
        <f t="shared" si="6"/>
        <v>0</v>
      </c>
      <c r="I56" s="52">
        <f t="shared" si="6"/>
        <v>0</v>
      </c>
    </row>
    <row r="57" spans="1:9" s="15" customFormat="1" ht="18" customHeight="1" hidden="1">
      <c r="A57" s="6" t="s">
        <v>60</v>
      </c>
      <c r="B57" s="10" t="s">
        <v>223</v>
      </c>
      <c r="C57" s="17">
        <v>802</v>
      </c>
      <c r="D57" s="17" t="s">
        <v>20</v>
      </c>
      <c r="E57" s="17" t="s">
        <v>225</v>
      </c>
      <c r="F57" s="17" t="s">
        <v>37</v>
      </c>
      <c r="G57" s="52">
        <f t="shared" si="6"/>
        <v>0</v>
      </c>
      <c r="H57" s="52">
        <f t="shared" si="6"/>
        <v>0</v>
      </c>
      <c r="I57" s="52">
        <f t="shared" si="6"/>
        <v>0</v>
      </c>
    </row>
    <row r="58" spans="1:9" s="15" customFormat="1" ht="18" customHeight="1" hidden="1">
      <c r="A58" s="6" t="s">
        <v>3</v>
      </c>
      <c r="B58" s="10" t="s">
        <v>224</v>
      </c>
      <c r="C58" s="17">
        <v>802</v>
      </c>
      <c r="D58" s="17" t="s">
        <v>20</v>
      </c>
      <c r="E58" s="17" t="s">
        <v>225</v>
      </c>
      <c r="F58" s="17" t="s">
        <v>38</v>
      </c>
      <c r="G58" s="52">
        <v>0</v>
      </c>
      <c r="H58" s="52">
        <v>0</v>
      </c>
      <c r="I58" s="52">
        <v>0</v>
      </c>
    </row>
    <row r="59" spans="1:9" s="12" customFormat="1" ht="15.75">
      <c r="A59" s="6" t="s">
        <v>106</v>
      </c>
      <c r="B59" s="14" t="s">
        <v>12</v>
      </c>
      <c r="C59" s="13" t="s">
        <v>0</v>
      </c>
      <c r="D59" s="13" t="s">
        <v>16</v>
      </c>
      <c r="E59" s="6"/>
      <c r="F59" s="13" t="s">
        <v>34</v>
      </c>
      <c r="G59" s="26">
        <f aca="true" t="shared" si="7" ref="G59:I63">G60</f>
        <v>168600</v>
      </c>
      <c r="H59" s="26">
        <f t="shared" si="7"/>
        <v>146900</v>
      </c>
      <c r="I59" s="26">
        <f t="shared" si="7"/>
        <v>0</v>
      </c>
    </row>
    <row r="60" spans="1:9" s="15" customFormat="1" ht="15.75">
      <c r="A60" s="6" t="s">
        <v>4</v>
      </c>
      <c r="B60" s="10" t="s">
        <v>104</v>
      </c>
      <c r="C60" s="6" t="s">
        <v>0</v>
      </c>
      <c r="D60" s="6" t="s">
        <v>19</v>
      </c>
      <c r="E60" s="6"/>
      <c r="F60" s="6" t="s">
        <v>34</v>
      </c>
      <c r="G60" s="27">
        <f>G62</f>
        <v>168600</v>
      </c>
      <c r="H60" s="27">
        <f>H62</f>
        <v>146900</v>
      </c>
      <c r="I60" s="27">
        <f>I62</f>
        <v>0</v>
      </c>
    </row>
    <row r="61" spans="1:9" s="55" customFormat="1" ht="27" customHeight="1">
      <c r="A61" s="6" t="s">
        <v>5</v>
      </c>
      <c r="B61" s="44" t="s">
        <v>203</v>
      </c>
      <c r="C61" s="17" t="s">
        <v>0</v>
      </c>
      <c r="D61" s="17" t="s">
        <v>19</v>
      </c>
      <c r="E61" s="17" t="s">
        <v>204</v>
      </c>
      <c r="F61" s="54"/>
      <c r="G61" s="56">
        <f>G62</f>
        <v>168600</v>
      </c>
      <c r="H61" s="56">
        <f>H62</f>
        <v>146900</v>
      </c>
      <c r="I61" s="56">
        <f>I62</f>
        <v>0</v>
      </c>
    </row>
    <row r="62" spans="1:9" s="15" customFormat="1" ht="15.75">
      <c r="A62" s="6" t="s">
        <v>6</v>
      </c>
      <c r="B62" s="10" t="s">
        <v>155</v>
      </c>
      <c r="C62" s="6" t="s">
        <v>0</v>
      </c>
      <c r="D62" s="6" t="s">
        <v>19</v>
      </c>
      <c r="E62" s="6" t="s">
        <v>94</v>
      </c>
      <c r="F62" s="6" t="s">
        <v>34</v>
      </c>
      <c r="G62" s="27">
        <f t="shared" si="7"/>
        <v>168600</v>
      </c>
      <c r="H62" s="27">
        <f t="shared" si="7"/>
        <v>146900</v>
      </c>
      <c r="I62" s="27">
        <f t="shared" si="7"/>
        <v>0</v>
      </c>
    </row>
    <row r="63" spans="1:9" s="15" customFormat="1" ht="15.75">
      <c r="A63" s="6" t="s">
        <v>107</v>
      </c>
      <c r="B63" s="10" t="s">
        <v>163</v>
      </c>
      <c r="C63" s="6" t="s">
        <v>0</v>
      </c>
      <c r="D63" s="6" t="s">
        <v>19</v>
      </c>
      <c r="E63" s="6" t="s">
        <v>95</v>
      </c>
      <c r="F63" s="6" t="s">
        <v>34</v>
      </c>
      <c r="G63" s="27">
        <f t="shared" si="7"/>
        <v>168600</v>
      </c>
      <c r="H63" s="27">
        <f t="shared" si="7"/>
        <v>146900</v>
      </c>
      <c r="I63" s="27">
        <f t="shared" si="7"/>
        <v>0</v>
      </c>
    </row>
    <row r="64" spans="1:9" s="15" customFormat="1" ht="47.25">
      <c r="A64" s="6" t="s">
        <v>61</v>
      </c>
      <c r="B64" s="10" t="s">
        <v>165</v>
      </c>
      <c r="C64" s="6" t="s">
        <v>0</v>
      </c>
      <c r="D64" s="6" t="s">
        <v>19</v>
      </c>
      <c r="E64" s="6" t="s">
        <v>99</v>
      </c>
      <c r="F64" s="6" t="s">
        <v>34</v>
      </c>
      <c r="G64" s="27">
        <f>G65+G67</f>
        <v>168600</v>
      </c>
      <c r="H64" s="27">
        <f>H65+H67</f>
        <v>146900</v>
      </c>
      <c r="I64" s="27">
        <f>I65+I67</f>
        <v>0</v>
      </c>
    </row>
    <row r="65" spans="1:9" s="15" customFormat="1" ht="49.5" customHeight="1">
      <c r="A65" s="6" t="s">
        <v>62</v>
      </c>
      <c r="B65" s="10" t="s">
        <v>115</v>
      </c>
      <c r="C65" s="6" t="s">
        <v>0</v>
      </c>
      <c r="D65" s="6" t="s">
        <v>19</v>
      </c>
      <c r="E65" s="6" t="s">
        <v>99</v>
      </c>
      <c r="F65" s="6" t="s">
        <v>37</v>
      </c>
      <c r="G65" s="27">
        <f>G66</f>
        <v>161286</v>
      </c>
      <c r="H65" s="27">
        <f>H66</f>
        <v>133686</v>
      </c>
      <c r="I65" s="27">
        <f>I66</f>
        <v>0</v>
      </c>
    </row>
    <row r="66" spans="1:9" s="15" customFormat="1" ht="21" customHeight="1">
      <c r="A66" s="6" t="s">
        <v>69</v>
      </c>
      <c r="B66" s="10" t="s">
        <v>130</v>
      </c>
      <c r="C66" s="6" t="s">
        <v>0</v>
      </c>
      <c r="D66" s="6" t="s">
        <v>19</v>
      </c>
      <c r="E66" s="6" t="s">
        <v>99</v>
      </c>
      <c r="F66" s="6" t="s">
        <v>43</v>
      </c>
      <c r="G66" s="27">
        <f>133686+27600</f>
        <v>161286</v>
      </c>
      <c r="H66" s="27">
        <v>133686</v>
      </c>
      <c r="I66" s="27">
        <v>0</v>
      </c>
    </row>
    <row r="67" spans="1:9" s="15" customFormat="1" ht="31.5" customHeight="1">
      <c r="A67" s="6" t="s">
        <v>70</v>
      </c>
      <c r="B67" s="10" t="s">
        <v>112</v>
      </c>
      <c r="C67" s="6" t="s">
        <v>0</v>
      </c>
      <c r="D67" s="6" t="s">
        <v>19</v>
      </c>
      <c r="E67" s="6" t="s">
        <v>99</v>
      </c>
      <c r="F67" s="6" t="s">
        <v>10</v>
      </c>
      <c r="G67" s="27">
        <f>G68</f>
        <v>7314</v>
      </c>
      <c r="H67" s="27">
        <f>H68</f>
        <v>13214</v>
      </c>
      <c r="I67" s="27">
        <f>I68</f>
        <v>0</v>
      </c>
    </row>
    <row r="68" spans="1:9" s="15" customFormat="1" ht="36" customHeight="1">
      <c r="A68" s="6" t="s">
        <v>91</v>
      </c>
      <c r="B68" s="10" t="s">
        <v>47</v>
      </c>
      <c r="C68" s="6" t="s">
        <v>0</v>
      </c>
      <c r="D68" s="6" t="s">
        <v>19</v>
      </c>
      <c r="E68" s="6" t="s">
        <v>99</v>
      </c>
      <c r="F68" s="6" t="s">
        <v>41</v>
      </c>
      <c r="G68" s="27">
        <v>7314</v>
      </c>
      <c r="H68" s="27">
        <v>13214</v>
      </c>
      <c r="I68" s="27">
        <v>0</v>
      </c>
    </row>
    <row r="69" spans="1:9" s="15" customFormat="1" ht="32.25" customHeight="1">
      <c r="A69" s="6" t="s">
        <v>108</v>
      </c>
      <c r="B69" s="14" t="s">
        <v>243</v>
      </c>
      <c r="C69" s="13" t="s">
        <v>0</v>
      </c>
      <c r="D69" s="13" t="s">
        <v>244</v>
      </c>
      <c r="E69" s="13"/>
      <c r="F69" s="68"/>
      <c r="G69" s="26">
        <f>G70</f>
        <v>229264</v>
      </c>
      <c r="H69" s="26"/>
      <c r="I69" s="26"/>
    </row>
    <row r="70" spans="1:9" s="15" customFormat="1" ht="32.25" customHeight="1">
      <c r="A70" s="6" t="s">
        <v>63</v>
      </c>
      <c r="B70" s="14" t="s">
        <v>245</v>
      </c>
      <c r="C70" s="13" t="s">
        <v>0</v>
      </c>
      <c r="D70" s="13" t="s">
        <v>246</v>
      </c>
      <c r="E70" s="13"/>
      <c r="F70" s="68"/>
      <c r="G70" s="26">
        <f>G72</f>
        <v>229264</v>
      </c>
      <c r="H70" s="26"/>
      <c r="I70" s="26"/>
    </row>
    <row r="71" spans="1:9" s="55" customFormat="1" ht="27" customHeight="1">
      <c r="A71" s="6" t="s">
        <v>122</v>
      </c>
      <c r="B71" s="44" t="s">
        <v>203</v>
      </c>
      <c r="C71" s="17" t="s">
        <v>0</v>
      </c>
      <c r="D71" s="17" t="s">
        <v>246</v>
      </c>
      <c r="E71" s="17" t="s">
        <v>204</v>
      </c>
      <c r="F71" s="54"/>
      <c r="G71" s="56">
        <f>G72</f>
        <v>229264</v>
      </c>
      <c r="H71" s="56"/>
      <c r="I71" s="56"/>
    </row>
    <row r="72" spans="1:9" s="15" customFormat="1" ht="18.75" customHeight="1">
      <c r="A72" s="6" t="s">
        <v>123</v>
      </c>
      <c r="B72" s="10" t="s">
        <v>247</v>
      </c>
      <c r="C72" s="6" t="s">
        <v>0</v>
      </c>
      <c r="D72" s="6" t="s">
        <v>246</v>
      </c>
      <c r="E72" s="13" t="s">
        <v>94</v>
      </c>
      <c r="F72" s="23"/>
      <c r="G72" s="27">
        <f>G73</f>
        <v>229264</v>
      </c>
      <c r="H72" s="27"/>
      <c r="I72" s="27"/>
    </row>
    <row r="73" spans="1:9" s="15" customFormat="1" ht="18.75" customHeight="1">
      <c r="A73" s="6" t="s">
        <v>135</v>
      </c>
      <c r="B73" s="10" t="s">
        <v>248</v>
      </c>
      <c r="C73" s="6" t="s">
        <v>0</v>
      </c>
      <c r="D73" s="6" t="s">
        <v>246</v>
      </c>
      <c r="E73" s="6" t="s">
        <v>95</v>
      </c>
      <c r="F73" s="23"/>
      <c r="G73" s="27">
        <f>G74+G77</f>
        <v>229264</v>
      </c>
      <c r="H73" s="27"/>
      <c r="I73" s="27"/>
    </row>
    <row r="74" spans="1:9" s="15" customFormat="1" ht="50.25" customHeight="1">
      <c r="A74" s="6" t="s">
        <v>167</v>
      </c>
      <c r="B74" s="10" t="s">
        <v>250</v>
      </c>
      <c r="C74" s="6" t="s">
        <v>0</v>
      </c>
      <c r="D74" s="6" t="s">
        <v>246</v>
      </c>
      <c r="E74" s="6" t="s">
        <v>249</v>
      </c>
      <c r="F74" s="23"/>
      <c r="G74" s="27">
        <f>G75</f>
        <v>217800</v>
      </c>
      <c r="H74" s="27"/>
      <c r="I74" s="27"/>
    </row>
    <row r="75" spans="1:9" s="15" customFormat="1" ht="32.25" customHeight="1">
      <c r="A75" s="6" t="s">
        <v>168</v>
      </c>
      <c r="B75" s="10" t="s">
        <v>112</v>
      </c>
      <c r="C75" s="6" t="s">
        <v>0</v>
      </c>
      <c r="D75" s="6" t="s">
        <v>246</v>
      </c>
      <c r="E75" s="6" t="s">
        <v>249</v>
      </c>
      <c r="F75" s="23" t="s">
        <v>10</v>
      </c>
      <c r="G75" s="27">
        <f>G76</f>
        <v>217800</v>
      </c>
      <c r="H75" s="27"/>
      <c r="I75" s="27"/>
    </row>
    <row r="76" spans="1:9" s="15" customFormat="1" ht="20.25" customHeight="1">
      <c r="A76" s="6" t="s">
        <v>169</v>
      </c>
      <c r="B76" s="10" t="s">
        <v>47</v>
      </c>
      <c r="C76" s="6" t="s">
        <v>0</v>
      </c>
      <c r="D76" s="6" t="s">
        <v>246</v>
      </c>
      <c r="E76" s="6" t="s">
        <v>249</v>
      </c>
      <c r="F76" s="23" t="s">
        <v>41</v>
      </c>
      <c r="G76" s="27">
        <v>217800</v>
      </c>
      <c r="H76" s="27"/>
      <c r="I76" s="27"/>
    </row>
    <row r="77" spans="1:9" s="15" customFormat="1" ht="49.5" customHeight="1">
      <c r="A77" s="6" t="s">
        <v>170</v>
      </c>
      <c r="B77" s="10" t="s">
        <v>251</v>
      </c>
      <c r="C77" s="6" t="s">
        <v>0</v>
      </c>
      <c r="D77" s="6" t="s">
        <v>246</v>
      </c>
      <c r="E77" s="20" t="s">
        <v>249</v>
      </c>
      <c r="F77" s="23"/>
      <c r="G77" s="27">
        <f>G78</f>
        <v>11464</v>
      </c>
      <c r="H77" s="27"/>
      <c r="I77" s="27"/>
    </row>
    <row r="78" spans="1:9" s="15" customFormat="1" ht="20.25" customHeight="1">
      <c r="A78" s="6" t="s">
        <v>64</v>
      </c>
      <c r="B78" s="10" t="s">
        <v>112</v>
      </c>
      <c r="C78" s="6" t="s">
        <v>0</v>
      </c>
      <c r="D78" s="6" t="s">
        <v>246</v>
      </c>
      <c r="E78" s="20" t="s">
        <v>249</v>
      </c>
      <c r="F78" s="23" t="s">
        <v>10</v>
      </c>
      <c r="G78" s="27">
        <f>G79</f>
        <v>11464</v>
      </c>
      <c r="H78" s="27"/>
      <c r="I78" s="27"/>
    </row>
    <row r="79" spans="1:9" s="15" customFormat="1" ht="20.25" customHeight="1">
      <c r="A79" s="6" t="s">
        <v>65</v>
      </c>
      <c r="B79" s="10" t="s">
        <v>47</v>
      </c>
      <c r="C79" s="6" t="s">
        <v>0</v>
      </c>
      <c r="D79" s="6" t="s">
        <v>246</v>
      </c>
      <c r="E79" s="6" t="s">
        <v>249</v>
      </c>
      <c r="F79" s="23" t="s">
        <v>41</v>
      </c>
      <c r="G79" s="27">
        <v>11464</v>
      </c>
      <c r="H79" s="27"/>
      <c r="I79" s="27"/>
    </row>
    <row r="80" spans="1:9" s="15" customFormat="1" ht="18" customHeight="1">
      <c r="A80" s="6" t="s">
        <v>136</v>
      </c>
      <c r="B80" s="33" t="s">
        <v>105</v>
      </c>
      <c r="C80" s="24" t="s">
        <v>0</v>
      </c>
      <c r="D80" s="24" t="s">
        <v>85</v>
      </c>
      <c r="E80" s="13"/>
      <c r="F80" s="34"/>
      <c r="G80" s="26">
        <f aca="true" t="shared" si="8" ref="G80:I84">G81</f>
        <v>1649441.5</v>
      </c>
      <c r="H80" s="26">
        <f t="shared" si="8"/>
        <v>518800</v>
      </c>
      <c r="I80" s="26">
        <f t="shared" si="8"/>
        <v>537300</v>
      </c>
    </row>
    <row r="81" spans="1:9" s="15" customFormat="1" ht="15.75" customHeight="1">
      <c r="A81" s="6" t="s">
        <v>66</v>
      </c>
      <c r="B81" s="33" t="s">
        <v>84</v>
      </c>
      <c r="C81" s="20" t="s">
        <v>0</v>
      </c>
      <c r="D81" s="20" t="s">
        <v>86</v>
      </c>
      <c r="E81" s="28"/>
      <c r="F81" s="35"/>
      <c r="G81" s="27">
        <f t="shared" si="8"/>
        <v>1649441.5</v>
      </c>
      <c r="H81" s="27">
        <f t="shared" si="8"/>
        <v>518800</v>
      </c>
      <c r="I81" s="27">
        <f t="shared" si="8"/>
        <v>537300</v>
      </c>
    </row>
    <row r="82" spans="1:9" s="55" customFormat="1" ht="27" customHeight="1">
      <c r="A82" s="6" t="s">
        <v>67</v>
      </c>
      <c r="B82" s="44" t="s">
        <v>203</v>
      </c>
      <c r="C82" s="17" t="s">
        <v>0</v>
      </c>
      <c r="D82" s="17" t="s">
        <v>86</v>
      </c>
      <c r="E82" s="17" t="s">
        <v>204</v>
      </c>
      <c r="F82" s="54"/>
      <c r="G82" s="56">
        <f t="shared" si="8"/>
        <v>1649441.5</v>
      </c>
      <c r="H82" s="56">
        <f t="shared" si="8"/>
        <v>518800</v>
      </c>
      <c r="I82" s="56">
        <f t="shared" si="8"/>
        <v>537300</v>
      </c>
    </row>
    <row r="83" spans="1:9" s="15" customFormat="1" ht="16.5" customHeight="1">
      <c r="A83" s="6" t="s">
        <v>68</v>
      </c>
      <c r="B83" s="36" t="s">
        <v>119</v>
      </c>
      <c r="C83" s="20" t="s">
        <v>0</v>
      </c>
      <c r="D83" s="20" t="s">
        <v>86</v>
      </c>
      <c r="E83" s="20" t="s">
        <v>94</v>
      </c>
      <c r="F83" s="35"/>
      <c r="G83" s="27">
        <f t="shared" si="8"/>
        <v>1649441.5</v>
      </c>
      <c r="H83" s="27">
        <f t="shared" si="8"/>
        <v>518800</v>
      </c>
      <c r="I83" s="27">
        <f t="shared" si="8"/>
        <v>537300</v>
      </c>
    </row>
    <row r="84" spans="1:9" s="15" customFormat="1" ht="16.5" customHeight="1">
      <c r="A84" s="6" t="s">
        <v>137</v>
      </c>
      <c r="B84" s="36" t="s">
        <v>156</v>
      </c>
      <c r="C84" s="20" t="s">
        <v>0</v>
      </c>
      <c r="D84" s="20" t="s">
        <v>86</v>
      </c>
      <c r="E84" s="20" t="s">
        <v>95</v>
      </c>
      <c r="F84" s="35"/>
      <c r="G84" s="27">
        <f>G85+G88</f>
        <v>1649441.5</v>
      </c>
      <c r="H84" s="27">
        <f t="shared" si="8"/>
        <v>518800</v>
      </c>
      <c r="I84" s="27">
        <f t="shared" si="8"/>
        <v>537300</v>
      </c>
    </row>
    <row r="85" spans="1:9" s="15" customFormat="1" ht="39" customHeight="1">
      <c r="A85" s="6" t="s">
        <v>92</v>
      </c>
      <c r="B85" s="36" t="s">
        <v>206</v>
      </c>
      <c r="C85" s="20" t="s">
        <v>0</v>
      </c>
      <c r="D85" s="20" t="s">
        <v>86</v>
      </c>
      <c r="E85" s="20" t="s">
        <v>100</v>
      </c>
      <c r="F85" s="35"/>
      <c r="G85" s="27">
        <f aca="true" t="shared" si="9" ref="G85:I86">G86</f>
        <v>501500</v>
      </c>
      <c r="H85" s="27">
        <f t="shared" si="9"/>
        <v>518800</v>
      </c>
      <c r="I85" s="27">
        <f t="shared" si="9"/>
        <v>537300</v>
      </c>
    </row>
    <row r="86" spans="1:9" s="15" customFormat="1" ht="33" customHeight="1">
      <c r="A86" s="6" t="s">
        <v>124</v>
      </c>
      <c r="B86" s="10" t="s">
        <v>117</v>
      </c>
      <c r="C86" s="20" t="s">
        <v>0</v>
      </c>
      <c r="D86" s="20" t="s">
        <v>86</v>
      </c>
      <c r="E86" s="20" t="s">
        <v>100</v>
      </c>
      <c r="F86" s="35" t="s">
        <v>10</v>
      </c>
      <c r="G86" s="27">
        <f t="shared" si="9"/>
        <v>501500</v>
      </c>
      <c r="H86" s="27">
        <f t="shared" si="9"/>
        <v>518800</v>
      </c>
      <c r="I86" s="27">
        <f t="shared" si="9"/>
        <v>537300</v>
      </c>
    </row>
    <row r="87" spans="1:9" s="15" customFormat="1" ht="31.5" customHeight="1">
      <c r="A87" s="6" t="s">
        <v>125</v>
      </c>
      <c r="B87" s="10" t="s">
        <v>118</v>
      </c>
      <c r="C87" s="20" t="s">
        <v>0</v>
      </c>
      <c r="D87" s="20" t="s">
        <v>86</v>
      </c>
      <c r="E87" s="20" t="s">
        <v>100</v>
      </c>
      <c r="F87" s="35" t="s">
        <v>41</v>
      </c>
      <c r="G87" s="27">
        <f>298600+202900</f>
        <v>501500</v>
      </c>
      <c r="H87" s="27">
        <v>518800</v>
      </c>
      <c r="I87" s="27">
        <v>537300</v>
      </c>
    </row>
    <row r="88" spans="1:9" s="55" customFormat="1" ht="66" customHeight="1">
      <c r="A88" s="6" t="s">
        <v>142</v>
      </c>
      <c r="B88" s="73" t="s">
        <v>265</v>
      </c>
      <c r="C88" s="17">
        <v>802</v>
      </c>
      <c r="D88" s="17" t="s">
        <v>86</v>
      </c>
      <c r="E88" s="17" t="s">
        <v>266</v>
      </c>
      <c r="F88" s="17"/>
      <c r="G88" s="56">
        <f>G89</f>
        <v>1147941.5</v>
      </c>
      <c r="H88" s="56"/>
      <c r="I88" s="56"/>
    </row>
    <row r="89" spans="1:9" s="55" customFormat="1" ht="21" customHeight="1">
      <c r="A89" s="6" t="s">
        <v>143</v>
      </c>
      <c r="B89" s="10" t="s">
        <v>117</v>
      </c>
      <c r="C89" s="17">
        <v>802</v>
      </c>
      <c r="D89" s="17" t="s">
        <v>86</v>
      </c>
      <c r="E89" s="17" t="s">
        <v>266</v>
      </c>
      <c r="F89" s="17" t="s">
        <v>10</v>
      </c>
      <c r="G89" s="56">
        <f>G90</f>
        <v>1147941.5</v>
      </c>
      <c r="H89" s="56"/>
      <c r="I89" s="56"/>
    </row>
    <row r="90" spans="1:9" s="55" customFormat="1" ht="30.75" customHeight="1">
      <c r="A90" s="6" t="s">
        <v>144</v>
      </c>
      <c r="B90" s="10" t="s">
        <v>118</v>
      </c>
      <c r="C90" s="17">
        <v>802</v>
      </c>
      <c r="D90" s="17" t="s">
        <v>86</v>
      </c>
      <c r="E90" s="17" t="s">
        <v>266</v>
      </c>
      <c r="F90" s="17" t="s">
        <v>41</v>
      </c>
      <c r="G90" s="56">
        <f>1146700+1241.5</f>
        <v>1147941.5</v>
      </c>
      <c r="H90" s="56"/>
      <c r="I90" s="56"/>
    </row>
    <row r="91" spans="1:9" s="43" customFormat="1" ht="20.25" customHeight="1">
      <c r="A91" s="6" t="s">
        <v>146</v>
      </c>
      <c r="B91" s="14" t="s">
        <v>45</v>
      </c>
      <c r="C91" s="13" t="s">
        <v>0</v>
      </c>
      <c r="D91" s="13" t="s">
        <v>36</v>
      </c>
      <c r="E91" s="13"/>
      <c r="F91" s="13"/>
      <c r="G91" s="26">
        <f>G92+G98</f>
        <v>902208.5</v>
      </c>
      <c r="H91" s="26">
        <f>H92+H98</f>
        <v>1857686</v>
      </c>
      <c r="I91" s="26">
        <f>I92+I98</f>
        <v>1857686</v>
      </c>
    </row>
    <row r="92" spans="1:9" s="43" customFormat="1" ht="18.75">
      <c r="A92" s="6" t="s">
        <v>148</v>
      </c>
      <c r="B92" s="42" t="s">
        <v>147</v>
      </c>
      <c r="C92" s="6" t="s">
        <v>0</v>
      </c>
      <c r="D92" s="13" t="s">
        <v>145</v>
      </c>
      <c r="E92" s="20"/>
      <c r="F92" s="13"/>
      <c r="G92" s="26">
        <f>G93</f>
        <v>45000</v>
      </c>
      <c r="H92" s="26">
        <f>H93</f>
        <v>45000</v>
      </c>
      <c r="I92" s="26">
        <f>I93</f>
        <v>45000</v>
      </c>
    </row>
    <row r="93" spans="1:9" s="15" customFormat="1" ht="54" customHeight="1">
      <c r="A93" s="6" t="s">
        <v>149</v>
      </c>
      <c r="B93" s="14" t="s">
        <v>205</v>
      </c>
      <c r="C93" s="6" t="s">
        <v>0</v>
      </c>
      <c r="D93" s="6" t="s">
        <v>145</v>
      </c>
      <c r="E93" s="6" t="s">
        <v>101</v>
      </c>
      <c r="F93" s="6"/>
      <c r="G93" s="26">
        <f>G95</f>
        <v>45000</v>
      </c>
      <c r="H93" s="26">
        <f>H95</f>
        <v>45000</v>
      </c>
      <c r="I93" s="26">
        <f>I95</f>
        <v>45000</v>
      </c>
    </row>
    <row r="94" spans="1:9" s="15" customFormat="1" ht="33.75" customHeight="1">
      <c r="A94" s="6" t="s">
        <v>150</v>
      </c>
      <c r="B94" s="59" t="s">
        <v>216</v>
      </c>
      <c r="C94" s="6" t="s">
        <v>0</v>
      </c>
      <c r="D94" s="6" t="s">
        <v>145</v>
      </c>
      <c r="E94" s="6" t="s">
        <v>209</v>
      </c>
      <c r="F94" s="6"/>
      <c r="G94" s="26">
        <f>G95</f>
        <v>45000</v>
      </c>
      <c r="H94" s="26">
        <f>H95</f>
        <v>45000</v>
      </c>
      <c r="I94" s="26">
        <f>I95</f>
        <v>45000</v>
      </c>
    </row>
    <row r="95" spans="1:9" s="15" customFormat="1" ht="69.75" customHeight="1">
      <c r="A95" s="6" t="s">
        <v>151</v>
      </c>
      <c r="B95" s="58" t="s">
        <v>213</v>
      </c>
      <c r="C95" s="6" t="s">
        <v>0</v>
      </c>
      <c r="D95" s="6" t="s">
        <v>145</v>
      </c>
      <c r="E95" s="6" t="s">
        <v>166</v>
      </c>
      <c r="G95" s="27">
        <f aca="true" t="shared" si="10" ref="G95:I96">G96</f>
        <v>45000</v>
      </c>
      <c r="H95" s="27">
        <f t="shared" si="10"/>
        <v>45000</v>
      </c>
      <c r="I95" s="27">
        <f t="shared" si="10"/>
        <v>45000</v>
      </c>
    </row>
    <row r="96" spans="1:9" s="15" customFormat="1" ht="31.5">
      <c r="A96" s="6" t="s">
        <v>200</v>
      </c>
      <c r="B96" s="40" t="s">
        <v>140</v>
      </c>
      <c r="C96" s="6" t="s">
        <v>0</v>
      </c>
      <c r="D96" s="6" t="s">
        <v>145</v>
      </c>
      <c r="E96" s="6" t="s">
        <v>166</v>
      </c>
      <c r="F96" s="6" t="s">
        <v>10</v>
      </c>
      <c r="G96" s="27">
        <f t="shared" si="10"/>
        <v>45000</v>
      </c>
      <c r="H96" s="27">
        <f t="shared" si="10"/>
        <v>45000</v>
      </c>
      <c r="I96" s="27">
        <f t="shared" si="10"/>
        <v>45000</v>
      </c>
    </row>
    <row r="97" spans="1:9" s="15" customFormat="1" ht="31.5">
      <c r="A97" s="6" t="s">
        <v>201</v>
      </c>
      <c r="B97" s="40" t="s">
        <v>139</v>
      </c>
      <c r="C97" s="6" t="s">
        <v>0</v>
      </c>
      <c r="D97" s="6" t="s">
        <v>145</v>
      </c>
      <c r="E97" s="6" t="s">
        <v>166</v>
      </c>
      <c r="F97" s="6" t="s">
        <v>41</v>
      </c>
      <c r="G97" s="27">
        <v>45000</v>
      </c>
      <c r="H97" s="27">
        <v>45000</v>
      </c>
      <c r="I97" s="27">
        <v>45000</v>
      </c>
    </row>
    <row r="98" spans="1:9" s="12" customFormat="1" ht="18.75">
      <c r="A98" s="6" t="s">
        <v>202</v>
      </c>
      <c r="B98" s="42" t="s">
        <v>109</v>
      </c>
      <c r="C98" s="28" t="s">
        <v>0</v>
      </c>
      <c r="D98" s="39" t="s">
        <v>21</v>
      </c>
      <c r="E98" s="28"/>
      <c r="F98" s="35"/>
      <c r="G98" s="26">
        <f>G99</f>
        <v>857208.5</v>
      </c>
      <c r="H98" s="26">
        <f>H99</f>
        <v>1812686</v>
      </c>
      <c r="I98" s="26">
        <f>I99</f>
        <v>1812686</v>
      </c>
    </row>
    <row r="99" spans="1:9" s="15" customFormat="1" ht="49.5" customHeight="1">
      <c r="A99" s="6" t="s">
        <v>171</v>
      </c>
      <c r="B99" s="14" t="s">
        <v>207</v>
      </c>
      <c r="C99" s="6" t="s">
        <v>0</v>
      </c>
      <c r="D99" s="6" t="s">
        <v>21</v>
      </c>
      <c r="E99" s="6" t="s">
        <v>101</v>
      </c>
      <c r="F99" s="6"/>
      <c r="G99" s="27">
        <f>G101+G105</f>
        <v>857208.5</v>
      </c>
      <c r="H99" s="27">
        <f>H101+H105</f>
        <v>1812686</v>
      </c>
      <c r="I99" s="27">
        <f>I101+I105</f>
        <v>1812686</v>
      </c>
    </row>
    <row r="100" spans="1:9" s="15" customFormat="1" ht="18.75" customHeight="1">
      <c r="A100" s="6" t="s">
        <v>197</v>
      </c>
      <c r="B100" s="59" t="s">
        <v>214</v>
      </c>
      <c r="C100" s="6" t="s">
        <v>0</v>
      </c>
      <c r="D100" s="6" t="s">
        <v>21</v>
      </c>
      <c r="E100" s="6" t="s">
        <v>208</v>
      </c>
      <c r="F100" s="6"/>
      <c r="G100" s="26">
        <f>G101</f>
        <v>300000</v>
      </c>
      <c r="H100" s="26">
        <f>H101</f>
        <v>360000</v>
      </c>
      <c r="I100" s="26">
        <f>I101</f>
        <v>360000</v>
      </c>
    </row>
    <row r="101" spans="1:9" s="15" customFormat="1" ht="54.75" customHeight="1">
      <c r="A101" s="6" t="s">
        <v>198</v>
      </c>
      <c r="B101" s="57" t="s">
        <v>211</v>
      </c>
      <c r="C101" s="6" t="s">
        <v>0</v>
      </c>
      <c r="D101" s="6" t="s">
        <v>21</v>
      </c>
      <c r="E101" s="6" t="s">
        <v>102</v>
      </c>
      <c r="F101" s="6"/>
      <c r="G101" s="27">
        <f aca="true" t="shared" si="11" ref="G101:I102">G102</f>
        <v>300000</v>
      </c>
      <c r="H101" s="27">
        <f t="shared" si="11"/>
        <v>360000</v>
      </c>
      <c r="I101" s="27">
        <f t="shared" si="11"/>
        <v>360000</v>
      </c>
    </row>
    <row r="102" spans="1:9" s="15" customFormat="1" ht="31.5">
      <c r="A102" s="6" t="s">
        <v>199</v>
      </c>
      <c r="B102" s="40" t="s">
        <v>112</v>
      </c>
      <c r="C102" s="6" t="s">
        <v>0</v>
      </c>
      <c r="D102" s="6" t="s">
        <v>21</v>
      </c>
      <c r="E102" s="6" t="s">
        <v>102</v>
      </c>
      <c r="F102" s="6" t="s">
        <v>10</v>
      </c>
      <c r="G102" s="27">
        <f t="shared" si="11"/>
        <v>300000</v>
      </c>
      <c r="H102" s="27">
        <f t="shared" si="11"/>
        <v>360000</v>
      </c>
      <c r="I102" s="27">
        <f t="shared" si="11"/>
        <v>360000</v>
      </c>
    </row>
    <row r="103" spans="1:9" s="15" customFormat="1" ht="31.5">
      <c r="A103" s="6" t="s">
        <v>172</v>
      </c>
      <c r="B103" s="40" t="s">
        <v>139</v>
      </c>
      <c r="C103" s="6" t="s">
        <v>0</v>
      </c>
      <c r="D103" s="6" t="s">
        <v>21</v>
      </c>
      <c r="E103" s="6" t="s">
        <v>102</v>
      </c>
      <c r="F103" s="6" t="s">
        <v>41</v>
      </c>
      <c r="G103" s="27">
        <f>360000-60000</f>
        <v>300000</v>
      </c>
      <c r="H103" s="27">
        <v>360000</v>
      </c>
      <c r="I103" s="27">
        <v>360000</v>
      </c>
    </row>
    <row r="104" spans="1:9" s="15" customFormat="1" ht="18.75" customHeight="1">
      <c r="A104" s="6" t="s">
        <v>174</v>
      </c>
      <c r="B104" s="60" t="s">
        <v>215</v>
      </c>
      <c r="C104" s="6" t="s">
        <v>0</v>
      </c>
      <c r="D104" s="6" t="s">
        <v>21</v>
      </c>
      <c r="E104" s="6" t="s">
        <v>210</v>
      </c>
      <c r="F104" s="6"/>
      <c r="G104" s="26">
        <f>G105</f>
        <v>557208.5</v>
      </c>
      <c r="H104" s="26">
        <f>H105</f>
        <v>1452686</v>
      </c>
      <c r="I104" s="26">
        <f>I105</f>
        <v>1452686</v>
      </c>
    </row>
    <row r="105" spans="1:9" s="15" customFormat="1" ht="67.5" customHeight="1">
      <c r="A105" s="6" t="s">
        <v>177</v>
      </c>
      <c r="B105" s="40" t="s">
        <v>212</v>
      </c>
      <c r="C105" s="6" t="s">
        <v>0</v>
      </c>
      <c r="D105" s="6" t="s">
        <v>21</v>
      </c>
      <c r="E105" s="6" t="s">
        <v>159</v>
      </c>
      <c r="G105" s="27">
        <f aca="true" t="shared" si="12" ref="G105:I106">G106</f>
        <v>557208.5</v>
      </c>
      <c r="H105" s="27">
        <f t="shared" si="12"/>
        <v>1452686</v>
      </c>
      <c r="I105" s="27">
        <f t="shared" si="12"/>
        <v>1452686</v>
      </c>
    </row>
    <row r="106" spans="1:9" s="15" customFormat="1" ht="31.5">
      <c r="A106" s="6" t="s">
        <v>178</v>
      </c>
      <c r="B106" s="40" t="s">
        <v>140</v>
      </c>
      <c r="C106" s="6" t="s">
        <v>0</v>
      </c>
      <c r="D106" s="6" t="s">
        <v>21</v>
      </c>
      <c r="E106" s="6" t="s">
        <v>159</v>
      </c>
      <c r="F106" s="6" t="s">
        <v>10</v>
      </c>
      <c r="G106" s="27">
        <f t="shared" si="12"/>
        <v>557208.5</v>
      </c>
      <c r="H106" s="27">
        <f t="shared" si="12"/>
        <v>1452686</v>
      </c>
      <c r="I106" s="27">
        <f t="shared" si="12"/>
        <v>1452686</v>
      </c>
    </row>
    <row r="107" spans="1:9" s="15" customFormat="1" ht="31.5">
      <c r="A107" s="6" t="s">
        <v>179</v>
      </c>
      <c r="B107" s="40" t="s">
        <v>141</v>
      </c>
      <c r="C107" s="6" t="s">
        <v>0</v>
      </c>
      <c r="D107" s="6" t="s">
        <v>21</v>
      </c>
      <c r="E107" s="6" t="s">
        <v>159</v>
      </c>
      <c r="F107" s="6" t="s">
        <v>41</v>
      </c>
      <c r="G107" s="27">
        <f>452686+150000+17000-62477.5</f>
        <v>557208.5</v>
      </c>
      <c r="H107" s="27">
        <v>1452686</v>
      </c>
      <c r="I107" s="27">
        <v>1452686</v>
      </c>
    </row>
    <row r="108" spans="1:9" ht="15.75">
      <c r="A108" s="6" t="s">
        <v>181</v>
      </c>
      <c r="B108" s="14" t="s">
        <v>193</v>
      </c>
      <c r="C108" s="17" t="s">
        <v>0</v>
      </c>
      <c r="D108" s="17" t="s">
        <v>173</v>
      </c>
      <c r="E108" s="17"/>
      <c r="F108" s="17"/>
      <c r="G108" s="62">
        <f aca="true" t="shared" si="13" ref="G108:G114">G109</f>
        <v>3153294</v>
      </c>
      <c r="H108" s="63">
        <v>0</v>
      </c>
      <c r="I108" s="63">
        <v>0</v>
      </c>
    </row>
    <row r="109" spans="1:9" ht="15.75">
      <c r="A109" s="6" t="s">
        <v>182</v>
      </c>
      <c r="B109" s="10" t="s">
        <v>175</v>
      </c>
      <c r="C109" s="17" t="s">
        <v>0</v>
      </c>
      <c r="D109" s="17" t="s">
        <v>176</v>
      </c>
      <c r="E109" s="17"/>
      <c r="F109" s="17"/>
      <c r="G109" s="52">
        <f>G111</f>
        <v>3153294</v>
      </c>
      <c r="H109" s="53">
        <v>0</v>
      </c>
      <c r="I109" s="53">
        <v>0</v>
      </c>
    </row>
    <row r="110" spans="1:9" s="55" customFormat="1" ht="27" customHeight="1">
      <c r="A110" s="6" t="s">
        <v>37</v>
      </c>
      <c r="B110" s="44" t="s">
        <v>203</v>
      </c>
      <c r="C110" s="17" t="s">
        <v>0</v>
      </c>
      <c r="D110" s="17" t="s">
        <v>176</v>
      </c>
      <c r="E110" s="17" t="s">
        <v>204</v>
      </c>
      <c r="F110" s="54"/>
      <c r="G110" s="56">
        <f>G111</f>
        <v>3153294</v>
      </c>
      <c r="H110" s="56">
        <f>H111</f>
        <v>0</v>
      </c>
      <c r="I110" s="56">
        <f>I111</f>
        <v>0</v>
      </c>
    </row>
    <row r="111" spans="1:9" ht="15.75">
      <c r="A111" s="6" t="s">
        <v>185</v>
      </c>
      <c r="B111" s="10" t="s">
        <v>155</v>
      </c>
      <c r="C111" s="17" t="s">
        <v>0</v>
      </c>
      <c r="D111" s="17" t="s">
        <v>176</v>
      </c>
      <c r="E111" s="17" t="s">
        <v>94</v>
      </c>
      <c r="F111" s="17"/>
      <c r="G111" s="52">
        <f t="shared" si="13"/>
        <v>3153294</v>
      </c>
      <c r="H111" s="53">
        <v>0</v>
      </c>
      <c r="I111" s="53">
        <v>0</v>
      </c>
    </row>
    <row r="112" spans="1:9" ht="15.75">
      <c r="A112" s="6" t="s">
        <v>188</v>
      </c>
      <c r="B112" s="10" t="s">
        <v>156</v>
      </c>
      <c r="C112" s="17" t="s">
        <v>0</v>
      </c>
      <c r="D112" s="17" t="s">
        <v>176</v>
      </c>
      <c r="E112" s="17" t="s">
        <v>95</v>
      </c>
      <c r="F112" s="17"/>
      <c r="G112" s="52">
        <f t="shared" si="13"/>
        <v>3153294</v>
      </c>
      <c r="H112" s="53">
        <v>0</v>
      </c>
      <c r="I112" s="53">
        <v>0</v>
      </c>
    </row>
    <row r="113" spans="1:9" ht="71.25" customHeight="1">
      <c r="A113" s="6" t="s">
        <v>240</v>
      </c>
      <c r="B113" s="44" t="s">
        <v>194</v>
      </c>
      <c r="C113" s="17" t="s">
        <v>0</v>
      </c>
      <c r="D113" s="17" t="s">
        <v>176</v>
      </c>
      <c r="E113" s="17" t="s">
        <v>180</v>
      </c>
      <c r="F113" s="17"/>
      <c r="G113" s="52">
        <f t="shared" si="13"/>
        <v>3153294</v>
      </c>
      <c r="H113" s="53">
        <v>0</v>
      </c>
      <c r="I113" s="53">
        <v>0</v>
      </c>
    </row>
    <row r="114" spans="1:9" ht="15.75">
      <c r="A114" s="6" t="s">
        <v>241</v>
      </c>
      <c r="B114" s="10" t="s">
        <v>18</v>
      </c>
      <c r="C114" s="17" t="s">
        <v>0</v>
      </c>
      <c r="D114" s="17" t="s">
        <v>176</v>
      </c>
      <c r="E114" s="17" t="s">
        <v>180</v>
      </c>
      <c r="F114" s="17" t="s">
        <v>23</v>
      </c>
      <c r="G114" s="52">
        <f t="shared" si="13"/>
        <v>3153294</v>
      </c>
      <c r="H114" s="53">
        <v>0</v>
      </c>
      <c r="I114" s="53">
        <v>0</v>
      </c>
    </row>
    <row r="115" spans="1:9" ht="15.75">
      <c r="A115" s="6" t="s">
        <v>242</v>
      </c>
      <c r="B115" s="10" t="s">
        <v>40</v>
      </c>
      <c r="C115" s="17" t="s">
        <v>0</v>
      </c>
      <c r="D115" s="17" t="s">
        <v>176</v>
      </c>
      <c r="E115" s="17" t="s">
        <v>180</v>
      </c>
      <c r="F115" s="17" t="s">
        <v>22</v>
      </c>
      <c r="G115" s="49">
        <v>3153294</v>
      </c>
      <c r="H115" s="53">
        <v>0</v>
      </c>
      <c r="I115" s="53">
        <v>0</v>
      </c>
    </row>
    <row r="116" spans="1:9" ht="15.75">
      <c r="A116" s="6" t="s">
        <v>258</v>
      </c>
      <c r="B116" s="69" t="s">
        <v>252</v>
      </c>
      <c r="C116" s="20" t="s">
        <v>0</v>
      </c>
      <c r="D116" s="20" t="s">
        <v>253</v>
      </c>
      <c r="E116" s="20"/>
      <c r="F116" s="20"/>
      <c r="G116" s="70">
        <f aca="true" t="shared" si="14" ref="G116:G121">G117</f>
        <v>22521</v>
      </c>
      <c r="H116" s="53"/>
      <c r="I116" s="53"/>
    </row>
    <row r="117" spans="1:9" ht="15.75">
      <c r="A117" s="6" t="s">
        <v>259</v>
      </c>
      <c r="B117" s="45" t="s">
        <v>254</v>
      </c>
      <c r="C117" s="20" t="s">
        <v>0</v>
      </c>
      <c r="D117" s="20" t="s">
        <v>255</v>
      </c>
      <c r="E117" s="20"/>
      <c r="F117" s="20"/>
      <c r="G117" s="71">
        <f t="shared" si="14"/>
        <v>22521</v>
      </c>
      <c r="H117" s="53"/>
      <c r="I117" s="53"/>
    </row>
    <row r="118" spans="1:9" ht="15.75">
      <c r="A118" s="6" t="s">
        <v>260</v>
      </c>
      <c r="B118" s="45" t="s">
        <v>155</v>
      </c>
      <c r="C118" s="20" t="s">
        <v>0</v>
      </c>
      <c r="D118" s="20" t="s">
        <v>255</v>
      </c>
      <c r="E118" s="20" t="s">
        <v>94</v>
      </c>
      <c r="F118" s="20"/>
      <c r="G118" s="71">
        <f t="shared" si="14"/>
        <v>22521</v>
      </c>
      <c r="H118" s="53"/>
      <c r="I118" s="53"/>
    </row>
    <row r="119" spans="1:9" ht="15.75">
      <c r="A119" s="6" t="s">
        <v>261</v>
      </c>
      <c r="B119" s="45" t="s">
        <v>156</v>
      </c>
      <c r="C119" s="20" t="s">
        <v>0</v>
      </c>
      <c r="D119" s="20" t="s">
        <v>255</v>
      </c>
      <c r="E119" s="20" t="s">
        <v>95</v>
      </c>
      <c r="F119" s="20"/>
      <c r="G119" s="71">
        <f t="shared" si="14"/>
        <v>22521</v>
      </c>
      <c r="H119" s="53"/>
      <c r="I119" s="53"/>
    </row>
    <row r="120" spans="1:9" ht="63">
      <c r="A120" s="6" t="s">
        <v>38</v>
      </c>
      <c r="B120" s="72" t="s">
        <v>256</v>
      </c>
      <c r="C120" s="17" t="s">
        <v>0</v>
      </c>
      <c r="D120" s="17" t="s">
        <v>255</v>
      </c>
      <c r="E120" s="17" t="s">
        <v>257</v>
      </c>
      <c r="F120" s="17"/>
      <c r="G120" s="56">
        <f t="shared" si="14"/>
        <v>22521</v>
      </c>
      <c r="H120" s="53"/>
      <c r="I120" s="53"/>
    </row>
    <row r="121" spans="1:9" ht="31.5">
      <c r="A121" s="6" t="s">
        <v>262</v>
      </c>
      <c r="B121" s="10" t="s">
        <v>112</v>
      </c>
      <c r="C121" s="17" t="s">
        <v>0</v>
      </c>
      <c r="D121" s="17" t="s">
        <v>255</v>
      </c>
      <c r="E121" s="17" t="s">
        <v>257</v>
      </c>
      <c r="F121" s="17" t="s">
        <v>10</v>
      </c>
      <c r="G121" s="56">
        <f t="shared" si="14"/>
        <v>22521</v>
      </c>
      <c r="H121" s="53"/>
      <c r="I121" s="53"/>
    </row>
    <row r="122" spans="1:9" ht="31.5">
      <c r="A122" s="6" t="s">
        <v>263</v>
      </c>
      <c r="B122" s="10" t="s">
        <v>141</v>
      </c>
      <c r="C122" s="17" t="s">
        <v>0</v>
      </c>
      <c r="D122" s="17" t="s">
        <v>255</v>
      </c>
      <c r="E122" s="17" t="s">
        <v>257</v>
      </c>
      <c r="F122" s="17" t="s">
        <v>41</v>
      </c>
      <c r="G122" s="49">
        <f>20043.5+2477.5</f>
        <v>22521</v>
      </c>
      <c r="H122" s="53"/>
      <c r="I122" s="53"/>
    </row>
    <row r="123" spans="1:9" ht="15.75">
      <c r="A123" s="6" t="s">
        <v>267</v>
      </c>
      <c r="B123" s="14" t="s">
        <v>183</v>
      </c>
      <c r="C123" s="17">
        <v>802</v>
      </c>
      <c r="D123" s="17" t="s">
        <v>184</v>
      </c>
      <c r="E123" s="17"/>
      <c r="F123" s="17"/>
      <c r="G123" s="62">
        <f>G124</f>
        <v>60000</v>
      </c>
      <c r="H123" s="63">
        <v>0</v>
      </c>
      <c r="I123" s="63">
        <v>0</v>
      </c>
    </row>
    <row r="124" spans="1:9" ht="15.75">
      <c r="A124" s="6" t="s">
        <v>268</v>
      </c>
      <c r="B124" s="45" t="s">
        <v>186</v>
      </c>
      <c r="C124" s="17">
        <v>802</v>
      </c>
      <c r="D124" s="17" t="s">
        <v>187</v>
      </c>
      <c r="E124" s="17"/>
      <c r="F124" s="17"/>
      <c r="G124" s="52">
        <f>G125</f>
        <v>60000</v>
      </c>
      <c r="H124" s="53">
        <v>0</v>
      </c>
      <c r="I124" s="53">
        <v>0</v>
      </c>
    </row>
    <row r="125" spans="1:9" s="55" customFormat="1" ht="27" customHeight="1">
      <c r="A125" s="6" t="s">
        <v>269</v>
      </c>
      <c r="B125" s="44" t="s">
        <v>203</v>
      </c>
      <c r="C125" s="17" t="s">
        <v>0</v>
      </c>
      <c r="D125" s="17" t="s">
        <v>187</v>
      </c>
      <c r="E125" s="17" t="s">
        <v>204</v>
      </c>
      <c r="F125" s="54"/>
      <c r="G125" s="56">
        <f>G126</f>
        <v>60000</v>
      </c>
      <c r="H125" s="56">
        <f>H126</f>
        <v>0</v>
      </c>
      <c r="I125" s="56">
        <f>I126</f>
        <v>0</v>
      </c>
    </row>
    <row r="126" spans="1:9" ht="15.75">
      <c r="A126" s="6" t="s">
        <v>270</v>
      </c>
      <c r="B126" s="10" t="s">
        <v>155</v>
      </c>
      <c r="C126" s="17">
        <v>802</v>
      </c>
      <c r="D126" s="17" t="s">
        <v>187</v>
      </c>
      <c r="E126" s="17" t="s">
        <v>94</v>
      </c>
      <c r="F126" s="17"/>
      <c r="G126" s="52">
        <f>G128</f>
        <v>60000</v>
      </c>
      <c r="H126" s="53">
        <v>0</v>
      </c>
      <c r="I126" s="53">
        <v>0</v>
      </c>
    </row>
    <row r="127" spans="1:9" ht="15.75">
      <c r="A127" s="6" t="s">
        <v>271</v>
      </c>
      <c r="B127" s="10" t="s">
        <v>156</v>
      </c>
      <c r="C127" s="17">
        <v>802</v>
      </c>
      <c r="D127" s="17" t="s">
        <v>187</v>
      </c>
      <c r="E127" s="17" t="s">
        <v>95</v>
      </c>
      <c r="F127" s="17"/>
      <c r="G127" s="52">
        <f>G128</f>
        <v>60000</v>
      </c>
      <c r="H127" s="53">
        <v>0</v>
      </c>
      <c r="I127" s="53">
        <v>0</v>
      </c>
    </row>
    <row r="128" spans="1:9" ht="94.5">
      <c r="A128" s="6" t="s">
        <v>272</v>
      </c>
      <c r="B128" s="44" t="s">
        <v>195</v>
      </c>
      <c r="C128" s="17">
        <v>802</v>
      </c>
      <c r="D128" s="17" t="s">
        <v>187</v>
      </c>
      <c r="E128" s="17" t="s">
        <v>189</v>
      </c>
      <c r="F128" s="17"/>
      <c r="G128" s="52">
        <f>G129</f>
        <v>60000</v>
      </c>
      <c r="H128" s="53">
        <v>0</v>
      </c>
      <c r="I128" s="53">
        <v>0</v>
      </c>
    </row>
    <row r="129" spans="1:9" ht="15.75">
      <c r="A129" s="6" t="s">
        <v>273</v>
      </c>
      <c r="B129" s="10" t="s">
        <v>18</v>
      </c>
      <c r="C129" s="17">
        <v>802</v>
      </c>
      <c r="D129" s="17" t="s">
        <v>187</v>
      </c>
      <c r="E129" s="17" t="s">
        <v>189</v>
      </c>
      <c r="F129" s="17" t="s">
        <v>23</v>
      </c>
      <c r="G129" s="52">
        <f>G130</f>
        <v>60000</v>
      </c>
      <c r="H129" s="53">
        <v>0</v>
      </c>
      <c r="I129" s="53">
        <v>0</v>
      </c>
    </row>
    <row r="130" spans="1:9" ht="15.75">
      <c r="A130" s="6" t="s">
        <v>43</v>
      </c>
      <c r="B130" s="10" t="s">
        <v>40</v>
      </c>
      <c r="C130" s="17">
        <v>802</v>
      </c>
      <c r="D130" s="17" t="s">
        <v>187</v>
      </c>
      <c r="E130" s="17" t="s">
        <v>189</v>
      </c>
      <c r="F130" s="17" t="s">
        <v>22</v>
      </c>
      <c r="G130" s="52">
        <v>60000</v>
      </c>
      <c r="H130" s="53">
        <v>0</v>
      </c>
      <c r="I130" s="53">
        <v>0</v>
      </c>
    </row>
    <row r="131" spans="1:9" ht="30.75" customHeight="1">
      <c r="A131" s="6" t="s">
        <v>274</v>
      </c>
      <c r="B131" s="14" t="s">
        <v>190</v>
      </c>
      <c r="C131" s="17">
        <v>802</v>
      </c>
      <c r="D131" s="17" t="s">
        <v>14</v>
      </c>
      <c r="E131" s="17" t="s">
        <v>34</v>
      </c>
      <c r="F131" s="17" t="s">
        <v>34</v>
      </c>
      <c r="G131" s="62">
        <f>G136</f>
        <v>171073.83</v>
      </c>
      <c r="H131" s="63">
        <v>0</v>
      </c>
      <c r="I131" s="63">
        <v>0</v>
      </c>
    </row>
    <row r="132" spans="1:9" ht="23.25" customHeight="1">
      <c r="A132" s="6" t="s">
        <v>275</v>
      </c>
      <c r="B132" s="10" t="s">
        <v>191</v>
      </c>
      <c r="C132" s="17">
        <v>802</v>
      </c>
      <c r="D132" s="17" t="s">
        <v>15</v>
      </c>
      <c r="E132" s="17" t="s">
        <v>34</v>
      </c>
      <c r="F132" s="17" t="s">
        <v>34</v>
      </c>
      <c r="G132" s="52">
        <f>G136</f>
        <v>171073.83</v>
      </c>
      <c r="H132" s="53">
        <v>0</v>
      </c>
      <c r="I132" s="53">
        <v>0</v>
      </c>
    </row>
    <row r="133" spans="1:9" s="55" customFormat="1" ht="27" customHeight="1">
      <c r="A133" s="6" t="s">
        <v>276</v>
      </c>
      <c r="B133" s="44" t="s">
        <v>203</v>
      </c>
      <c r="C133" s="17" t="s">
        <v>0</v>
      </c>
      <c r="D133" s="17" t="s">
        <v>15</v>
      </c>
      <c r="E133" s="17" t="s">
        <v>204</v>
      </c>
      <c r="F133" s="54"/>
      <c r="G133" s="56">
        <f>G134</f>
        <v>171073.83</v>
      </c>
      <c r="H133" s="56">
        <f>H134</f>
        <v>0</v>
      </c>
      <c r="I133" s="56">
        <f>I134</f>
        <v>0</v>
      </c>
    </row>
    <row r="134" spans="1:9" ht="15.75">
      <c r="A134" s="6" t="s">
        <v>277</v>
      </c>
      <c r="B134" s="10" t="s">
        <v>155</v>
      </c>
      <c r="C134" s="17" t="s">
        <v>0</v>
      </c>
      <c r="D134" s="17" t="s">
        <v>15</v>
      </c>
      <c r="E134" s="17" t="s">
        <v>94</v>
      </c>
      <c r="F134" s="17"/>
      <c r="G134" s="52">
        <f>G135</f>
        <v>171073.83</v>
      </c>
      <c r="H134" s="53">
        <v>0</v>
      </c>
      <c r="I134" s="53">
        <v>0</v>
      </c>
    </row>
    <row r="135" spans="1:9" ht="15.75">
      <c r="A135" s="6" t="s">
        <v>278</v>
      </c>
      <c r="B135" s="10" t="s">
        <v>156</v>
      </c>
      <c r="C135" s="17" t="s">
        <v>0</v>
      </c>
      <c r="D135" s="17" t="s">
        <v>15</v>
      </c>
      <c r="E135" s="17" t="s">
        <v>95</v>
      </c>
      <c r="F135" s="17"/>
      <c r="G135" s="52">
        <f>G136</f>
        <v>171073.83</v>
      </c>
      <c r="H135" s="53">
        <v>0</v>
      </c>
      <c r="I135" s="53">
        <v>0</v>
      </c>
    </row>
    <row r="136" spans="1:9" ht="54.75" customHeight="1">
      <c r="A136" s="6" t="s">
        <v>279</v>
      </c>
      <c r="B136" s="44" t="s">
        <v>196</v>
      </c>
      <c r="C136" s="17">
        <v>802</v>
      </c>
      <c r="D136" s="17" t="s">
        <v>15</v>
      </c>
      <c r="E136" s="17" t="s">
        <v>192</v>
      </c>
      <c r="F136" s="17"/>
      <c r="G136" s="52">
        <f>G137</f>
        <v>171073.83</v>
      </c>
      <c r="H136" s="53">
        <v>0</v>
      </c>
      <c r="I136" s="53">
        <v>0</v>
      </c>
    </row>
    <row r="137" spans="1:9" ht="15.75">
      <c r="A137" s="6" t="s">
        <v>280</v>
      </c>
      <c r="B137" s="10" t="s">
        <v>18</v>
      </c>
      <c r="C137" s="17">
        <v>802</v>
      </c>
      <c r="D137" s="17" t="s">
        <v>15</v>
      </c>
      <c r="E137" s="17" t="s">
        <v>192</v>
      </c>
      <c r="F137" s="17" t="s">
        <v>23</v>
      </c>
      <c r="G137" s="52">
        <f>G138</f>
        <v>171073.83</v>
      </c>
      <c r="H137" s="53">
        <v>0</v>
      </c>
      <c r="I137" s="53">
        <v>0</v>
      </c>
    </row>
    <row r="138" spans="1:9" ht="15.75">
      <c r="A138" s="6" t="s">
        <v>281</v>
      </c>
      <c r="B138" s="10" t="s">
        <v>40</v>
      </c>
      <c r="C138" s="17">
        <v>802</v>
      </c>
      <c r="D138" s="17" t="s">
        <v>15</v>
      </c>
      <c r="E138" s="17" t="s">
        <v>192</v>
      </c>
      <c r="F138" s="17" t="s">
        <v>22</v>
      </c>
      <c r="G138" s="49">
        <v>171073.83</v>
      </c>
      <c r="H138" s="53">
        <v>0</v>
      </c>
      <c r="I138" s="53">
        <v>0</v>
      </c>
    </row>
    <row r="139" spans="1:9" ht="15.75">
      <c r="A139" s="6" t="s">
        <v>282</v>
      </c>
      <c r="B139" s="46" t="s">
        <v>129</v>
      </c>
      <c r="C139" s="47"/>
      <c r="D139" s="47"/>
      <c r="E139" s="47"/>
      <c r="F139" s="47"/>
      <c r="G139" s="48"/>
      <c r="H139" s="48">
        <v>273913</v>
      </c>
      <c r="I139" s="52">
        <v>564164</v>
      </c>
    </row>
    <row r="140" spans="1:9" s="12" customFormat="1" ht="15.75">
      <c r="A140" s="13"/>
      <c r="B140" s="37" t="s">
        <v>1</v>
      </c>
      <c r="C140" s="37"/>
      <c r="D140" s="24"/>
      <c r="E140" s="38"/>
      <c r="F140" s="13"/>
      <c r="G140" s="26">
        <f>G12+G59+G80+G91+G108+G123+G131+G139+G69+G116</f>
        <v>12954702.610000001</v>
      </c>
      <c r="H140" s="26">
        <f>H12+H59+H80+H91+H108+H123+H131+H139</f>
        <v>11110613</v>
      </c>
      <c r="I140" s="26">
        <f>I12+I59+I80+I91+I108+I123+I131+I139</f>
        <v>11290464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2021-11-12T09:36:52Z</cp:lastPrinted>
  <dcterms:created xsi:type="dcterms:W3CDTF">2007-10-11T12:08:51Z</dcterms:created>
  <dcterms:modified xsi:type="dcterms:W3CDTF">2023-04-12T03:19:36Z</dcterms:modified>
  <cp:category/>
  <cp:version/>
  <cp:contentType/>
  <cp:contentStatus/>
</cp:coreProperties>
</file>